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D36B8E-E667-460A-AFDC-89CF95C91168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7" l="1"/>
  <c r="F22" i="10"/>
  <c r="F28" i="10"/>
  <c r="E64" i="7"/>
  <c r="H14" i="10"/>
  <c r="I49" i="7" l="1"/>
  <c r="I36" i="7"/>
  <c r="I35" i="7" s="1"/>
  <c r="H36" i="7"/>
  <c r="H35" i="7" s="1"/>
  <c r="G64" i="7"/>
  <c r="G10" i="7" l="1"/>
  <c r="G63" i="7"/>
  <c r="G128" i="7"/>
  <c r="G36" i="7"/>
  <c r="G35" i="7" s="1"/>
  <c r="I117" i="7"/>
  <c r="H117" i="7"/>
  <c r="I109" i="7"/>
  <c r="H100" i="7"/>
  <c r="I100" i="7"/>
  <c r="I87" i="7"/>
  <c r="H44" i="7"/>
  <c r="F141" i="7"/>
  <c r="I140" i="7"/>
  <c r="I132" i="7"/>
  <c r="I126" i="7"/>
  <c r="I110" i="7"/>
  <c r="I97" i="7"/>
  <c r="I94" i="7"/>
  <c r="I88" i="7"/>
  <c r="I86" i="7"/>
  <c r="I83" i="7"/>
  <c r="I78" i="7"/>
  <c r="I77" i="7"/>
  <c r="H76" i="7"/>
  <c r="I76" i="7"/>
  <c r="I71" i="7"/>
  <c r="I70" i="7"/>
  <c r="I61" i="7"/>
  <c r="H61" i="7"/>
  <c r="H50" i="7"/>
  <c r="I46" i="7"/>
  <c r="H45" i="7"/>
  <c r="I45" i="7"/>
  <c r="H20" i="7"/>
  <c r="I20" i="7"/>
  <c r="F18" i="7"/>
  <c r="F19" i="7" s="1"/>
  <c r="F20" i="7" s="1"/>
  <c r="E18" i="7"/>
  <c r="I19" i="7"/>
  <c r="I16" i="7"/>
  <c r="H16" i="7"/>
  <c r="G34" i="7" l="1"/>
  <c r="H109" i="7"/>
  <c r="G42" i="7"/>
  <c r="I44" i="7"/>
  <c r="I47" i="7"/>
  <c r="H47" i="7"/>
  <c r="I138" i="7"/>
  <c r="I91" i="7"/>
  <c r="I18" i="7"/>
  <c r="H18" i="7"/>
  <c r="F14" i="7"/>
  <c r="F15" i="7" s="1"/>
  <c r="H30" i="7"/>
  <c r="I30" i="7"/>
  <c r="H17" i="7"/>
  <c r="H32" i="7"/>
  <c r="H88" i="7"/>
  <c r="I17" i="7"/>
  <c r="I32" i="7"/>
  <c r="H19" i="7"/>
  <c r="H43" i="7"/>
  <c r="H78" i="7"/>
  <c r="H87" i="7"/>
  <c r="H110" i="7"/>
  <c r="H126" i="7"/>
  <c r="H132" i="7"/>
  <c r="I134" i="7"/>
  <c r="I133" i="7" s="1"/>
  <c r="I139" i="7"/>
  <c r="I43" i="7"/>
  <c r="I90" i="7"/>
  <c r="I96" i="7"/>
  <c r="I95" i="7" s="1"/>
  <c r="H46" i="7"/>
  <c r="H51" i="7"/>
  <c r="H77" i="7"/>
  <c r="H86" i="7"/>
  <c r="I93" i="7"/>
  <c r="I92" i="7" s="1"/>
  <c r="I64" i="7" l="1"/>
  <c r="H72" i="7"/>
  <c r="H64" i="7" s="1"/>
  <c r="H63" i="7" s="1"/>
  <c r="H73" i="7"/>
  <c r="G9" i="7"/>
  <c r="H130" i="7"/>
  <c r="H129" i="7" s="1"/>
  <c r="H128" i="7" s="1"/>
  <c r="H127" i="7" s="1"/>
  <c r="I31" i="7"/>
  <c r="H31" i="7"/>
  <c r="I29" i="7"/>
  <c r="H29" i="7"/>
  <c r="I128" i="7"/>
  <c r="I127" i="7" s="1"/>
  <c r="I63" i="7" l="1"/>
  <c r="I10" i="7"/>
  <c r="H10" i="7"/>
  <c r="G28" i="10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I34" i="7" l="1"/>
  <c r="I9" i="7" s="1"/>
  <c r="H34" i="7"/>
  <c r="H9" i="7" s="1"/>
  <c r="I28" i="10"/>
  <c r="J28" i="10"/>
  <c r="H28" i="10"/>
  <c r="H29" i="10" s="1"/>
</calcChain>
</file>

<file path=xl/sharedStrings.xml><?xml version="1.0" encoding="utf-8"?>
<sst xmlns="http://schemas.openxmlformats.org/spreadsheetml/2006/main" count="365" uniqueCount="165">
  <si>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</si>
  <si>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</si>
  <si>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</si>
  <si>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</si>
  <si>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</si>
  <si>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</si>
  <si>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</si>
  <si>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</si>
  <si>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</si>
  <si>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</si>
  <si>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</si>
  <si>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</si>
  <si>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</si>
  <si>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</si>
  <si>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</si>
  <si>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</si>
  <si>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</si>
  <si>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</si>
  <si>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</si>
  <si>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</si>
  <si>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</si>
  <si>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</si>
  <si>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</si>
  <si>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</si>
  <si>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</si>
  <si>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</si>
  <si>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</si>
  <si>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</si>
  <si>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</si>
  <si>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</si>
  <si>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</si>
  <si>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</si>
  <si>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</si>
  <si>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</si>
  <si>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</si>
  <si>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</si>
  <si>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</si>
  <si>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</si>
  <si>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</si>
  <si>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</si>
  <si>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</si>
  <si>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</si>
  <si>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</si>
  <si>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</si>
  <si>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</si>
  <si>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</si>
  <si>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</si>
  <si>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</si>
  <si>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</si>
  <si>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</si>
  <si>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</si>
  <si>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</si>
  <si>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</si>
  <si>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</si>
  <si>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</si>
  <si>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</si>
  <si>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</si>
  <si>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</si>
  <si>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</si>
  <si>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</si>
  <si>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</si>
  <si>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</si>
  <si>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</si>
  <si>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</si>
  <si>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IZ PRETHODNE(IH) GODINE KOJI ĆE SE RASPOREDITI / POKRITI</t>
  </si>
  <si>
    <t>VIŠAK / MANJAK TEKUĆE GODINE</t>
  </si>
  <si>
    <t>Projekcija 
za 2027.</t>
  </si>
  <si>
    <t>FINANCIJSKI PLAN PRORAČUNSKOG KORISNIKA JEDINICE LOKALNE I PODRUČNE (REGIONALNE) SAMOUPRAVE 
ZA 2026. I PROJEKCIJA ZA 2027. I 2028. GODINU</t>
  </si>
  <si>
    <t>Izvršenje 2024.</t>
  </si>
  <si>
    <t>Plan 2025.</t>
  </si>
  <si>
    <t>Plan za 2026.</t>
  </si>
  <si>
    <t>Projekcija 
za 2028.</t>
  </si>
  <si>
    <t>1.346-309</t>
  </si>
  <si>
    <t>.8.850</t>
  </si>
  <si>
    <t>Naknade građanima i kućanstvima</t>
  </si>
  <si>
    <t>Tekuće donscije u naravi</t>
  </si>
  <si>
    <t>Financijski rashodi</t>
  </si>
  <si>
    <t>Prihodi od upravnih i adm.pristojbi, pristojbi po posebnim propisima</t>
  </si>
  <si>
    <t>Prihodi od prodaje proizvoda i robe te pruženih usluga i prihodi od donacija</t>
  </si>
  <si>
    <t>Rezultat poslovanja</t>
  </si>
  <si>
    <t>0912 Osnovno obrazovanje</t>
  </si>
  <si>
    <t>0960 Dodatne usluge u obrazovanju</t>
  </si>
  <si>
    <t>2,489.979</t>
  </si>
  <si>
    <t>RAZDJEL 600</t>
  </si>
  <si>
    <t>UO ZA DRUŠ.DJEL., MLADE I SPORT</t>
  </si>
  <si>
    <t>GLAVA 60002</t>
  </si>
  <si>
    <t>10900 OSNOVNA ŠKOLA CENTAR</t>
  </si>
  <si>
    <t>GLAVNI PROGRAM A12</t>
  </si>
  <si>
    <t>OBRAZOVANJE</t>
  </si>
  <si>
    <t>PROGRAM 4002</t>
  </si>
  <si>
    <t>OBRAZOVANJE DO STANDARDA</t>
  </si>
  <si>
    <t>Aktivnost A402001</t>
  </si>
  <si>
    <t xml:space="preserve">Decentralizirane funkcije </t>
  </si>
  <si>
    <t>Funkcijska klasifikacija 0912</t>
  </si>
  <si>
    <t>Osnovno obrazovanje</t>
  </si>
  <si>
    <t>Izvor financiranja 5.1.102</t>
  </si>
  <si>
    <t>Decentralizirana sredstva škole</t>
  </si>
  <si>
    <t>Funkcijska klasifikacija 0960</t>
  </si>
  <si>
    <t>Dodatne usluge u obrazovanju</t>
  </si>
  <si>
    <t>Aktivnost A402002</t>
  </si>
  <si>
    <t>Administrativno, tehničko i stručno osoblje</t>
  </si>
  <si>
    <t>Izvor financiranja 5.1.46</t>
  </si>
  <si>
    <t>Tekuće pomoći iz drž.proračuna</t>
  </si>
  <si>
    <t>Kapitalni projekt K402001</t>
  </si>
  <si>
    <t>Kapitalna ulaganja u OŠ</t>
  </si>
  <si>
    <t>Rashodi za nabavu nef.imovine</t>
  </si>
  <si>
    <t>PROGRAM 4003</t>
  </si>
  <si>
    <t>OBRAZOVANJE IZNAD STANDARDA</t>
  </si>
  <si>
    <t>Aktivnost A403002</t>
  </si>
  <si>
    <t>Produženi boravak u OŠ</t>
  </si>
  <si>
    <t>Izvor financiranja 1.1.01</t>
  </si>
  <si>
    <t>Opći prihodi i primici</t>
  </si>
  <si>
    <t>Izvor financiranja 4.1.25</t>
  </si>
  <si>
    <t>Prihodi od sufinanciranja cijene usluga</t>
  </si>
  <si>
    <t>Naknade građanima i kućanstv</t>
  </si>
  <si>
    <t>Rash.za nabavu proiz.dug.imov.</t>
  </si>
  <si>
    <t>Izvor financiranja 5.1.45</t>
  </si>
  <si>
    <t>Tekuće pomoći iz opć.prorač.</t>
  </si>
  <si>
    <t>Izvor financiranja 6.1.25</t>
  </si>
  <si>
    <t>Donacije</t>
  </si>
  <si>
    <t>Aktivnost A403005</t>
  </si>
  <si>
    <t>Redovni program odg.i obraz.</t>
  </si>
  <si>
    <t>Opći prihodi i primici- građ.odg.</t>
  </si>
  <si>
    <t>Tekuće donacije u naravi</t>
  </si>
  <si>
    <t>Izvor financiranja 5.1.164</t>
  </si>
  <si>
    <t>Pomoći od HZZ</t>
  </si>
  <si>
    <t>Izvor financiranja 5.1.93</t>
  </si>
  <si>
    <t>Tekuće pomoći iz žup..proračuna</t>
  </si>
  <si>
    <t>Izvor financiranja 3.1.26</t>
  </si>
  <si>
    <t>Prihodi od pruženih usluga</t>
  </si>
  <si>
    <t>Izvor financiranja 3.1.44</t>
  </si>
  <si>
    <t>Ostali nesp.prihodi</t>
  </si>
  <si>
    <t>Izvor financiranja 5.1.185</t>
  </si>
  <si>
    <t>Pomoći iz drž.proračuna-VIŠAK</t>
  </si>
  <si>
    <t>Izvor financiranja 6.1.41</t>
  </si>
  <si>
    <t>Donacije-VIŠAK</t>
  </si>
  <si>
    <t>Izvor financiranja 3.1.77</t>
  </si>
  <si>
    <t>Prihodi od pruženih usluga-VIŠAK</t>
  </si>
  <si>
    <t>Izvor financiranja 4.1.85</t>
  </si>
  <si>
    <t>Prihodi od sufinanciranja cijene usluga- VIŠAK</t>
  </si>
  <si>
    <t>Izvor financiranja 7.1.09</t>
  </si>
  <si>
    <t>Prihodi od nakn.šteta s osn.osig.</t>
  </si>
  <si>
    <t>Tekući projekt T403012</t>
  </si>
  <si>
    <t>Pomoćnici u nastavi</t>
  </si>
  <si>
    <t>Izvor financiranja 5.1.149</t>
  </si>
  <si>
    <t>Pomoć za projekt zaje.do znanja</t>
  </si>
  <si>
    <t>Glavni program A16</t>
  </si>
  <si>
    <t>SOCIJALNA SKRB</t>
  </si>
  <si>
    <t>Aktivnost A407001</t>
  </si>
  <si>
    <t>Pom. soc.ugrož.kateg.građana</t>
  </si>
  <si>
    <t>_____________________________</t>
  </si>
  <si>
    <t>_________</t>
  </si>
  <si>
    <t>_____________________</t>
  </si>
  <si>
    <t>_____________</t>
  </si>
  <si>
    <t>___________</t>
  </si>
  <si>
    <t xml:space="preserve">                                                                      Ravnateljica  škole:                                                   Predsjednica školskog odbora:</t>
  </si>
  <si>
    <t xml:space="preserve">                                                                  Ljiljana Glad-Racan prof.                                                       Darinka Tuzlić</t>
  </si>
  <si>
    <t xml:space="preserve">                       </t>
  </si>
  <si>
    <t>Plan 2025</t>
  </si>
  <si>
    <t>Projekcija proračuna za 2027.</t>
  </si>
  <si>
    <t>Projekcija proračuna
za 2028.</t>
  </si>
  <si>
    <t>Sonja Perković</t>
  </si>
  <si>
    <t>Prihodi od nakn.šteta s osn.osig.- VIŠAK</t>
  </si>
  <si>
    <t>Izvor financiranja 7.1.37</t>
  </si>
  <si>
    <t>Materijal i  sirovine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</si>
</sst>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" fontId="3" fillId="3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 wrapText="1"/>
    </xf>
    <xf numFmtId="3" fontId="6" fillId="2" borderId="4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3" fontId="6" fillId="3" borderId="3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3" xfId="0" applyBorder="1"/>
    <xf numFmtId="0" fontId="7" fillId="2" borderId="4" xfId="0" applyFont="1" applyFill="1" applyBorder="1" applyAlignment="1">
      <alignment vertical="center" wrapText="1"/>
    </xf>
    <xf numFmtId="0" fontId="0" fillId="0" borderId="6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9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9" fillId="3" borderId="3" xfId="0" applyNumberFormat="1" applyFont="1" applyFill="1" applyBorder="1" applyAlignment="1">
      <alignment horizontal="right"/>
    </xf>
    <xf numFmtId="3" fontId="9" fillId="8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3" fontId="7" fillId="8" borderId="3" xfId="0" applyNumberFormat="1" applyFont="1" applyFill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vertical="center"/>
    </xf>
    <xf numFmtId="4" fontId="9" fillId="8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3" fontId="7" fillId="5" borderId="3" xfId="0" applyNumberFormat="1" applyFont="1" applyFill="1" applyBorder="1" applyAlignment="1">
      <alignment horizontal="right"/>
    </xf>
    <xf numFmtId="0" fontId="9" fillId="6" borderId="4" xfId="0" applyFont="1" applyFill="1" applyBorder="1" applyAlignment="1">
      <alignment horizontal="left" vertical="center" wrapText="1"/>
    </xf>
    <xf numFmtId="3" fontId="7" fillId="6" borderId="3" xfId="0" applyNumberFormat="1" applyFont="1" applyFill="1" applyBorder="1" applyAlignment="1">
      <alignment horizontal="right"/>
    </xf>
    <xf numFmtId="0" fontId="9" fillId="7" borderId="4" xfId="0" applyFont="1" applyFill="1" applyBorder="1" applyAlignment="1">
      <alignment horizontal="left" vertical="center" wrapText="1"/>
    </xf>
    <xf numFmtId="3" fontId="7" fillId="7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 wrapText="1"/>
    </xf>
    <xf numFmtId="0" fontId="21" fillId="8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9" fillId="9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 wrapText="1"/>
    </xf>
    <xf numFmtId="0" fontId="9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2" fillId="0" borderId="3" xfId="0" applyFont="1" applyBorder="1"/>
    <xf numFmtId="3" fontId="9" fillId="6" borderId="3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 wrapText="1"/>
    </xf>
    <xf numFmtId="0" fontId="23" fillId="0" borderId="0" xfId="0" applyFont="1" applyAlignment="1">
      <alignment vertical="center"/>
    </xf>
    <xf numFmtId="0" fontId="22" fillId="0" borderId="0" xfId="0" applyFont="1"/>
    <xf numFmtId="0" fontId="7" fillId="2" borderId="0" xfId="0" applyFont="1" applyFill="1" applyAlignment="1">
      <alignment horizontal="left" wrapText="1"/>
    </xf>
    <xf numFmtId="3" fontId="7" fillId="2" borderId="0" xfId="0" applyNumberFormat="1" applyFont="1" applyFill="1" applyAlignment="1">
      <alignment horizontal="left"/>
    </xf>
    <xf numFmtId="3" fontId="7" fillId="2" borderId="0" xfId="0" applyNumberFormat="1" applyFont="1" applyFill="1" applyAlignment="1">
      <alignment horizontal="left" wrapText="1"/>
    </xf>
    <xf numFmtId="3" fontId="9" fillId="2" borderId="7" xfId="0" applyNumberFormat="1" applyFont="1" applyFill="1" applyBorder="1" applyAlignment="1">
      <alignment horizontal="right"/>
    </xf>
    <xf numFmtId="165" fontId="9" fillId="2" borderId="3" xfId="0" applyNumberFormat="1" applyFont="1" applyFill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3" fontId="9" fillId="3" borderId="3" xfId="0" applyNumberFormat="1" applyFont="1" applyFill="1" applyBorder="1" applyAlignment="1">
      <alignment horizontal="right" wrapText="1"/>
    </xf>
    <xf numFmtId="3" fontId="9" fillId="4" borderId="3" xfId="0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/>
    </xf>
    <xf numFmtId="0" fontId="21" fillId="3" borderId="4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7" fillId="9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3" borderId="2" xfId="0" quotePrefix="1" applyFont="1" applyFill="1" applyBorder="1" applyAlignment="1">
      <alignment horizontal="left" vertical="center" wrapText="1"/>
    </xf>
    <xf numFmtId="0" fontId="9" fillId="3" borderId="4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7" fillId="2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F22" sqref="F2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1" t="s">
        <v>67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8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161"/>
      <c r="B3" s="161"/>
      <c r="C3" s="161"/>
      <c r="D3" s="161"/>
      <c r="E3" s="161"/>
      <c r="F3" s="161"/>
      <c r="G3" s="161"/>
      <c r="H3" s="161"/>
      <c r="I3" s="162"/>
      <c r="J3" s="162"/>
    </row>
    <row r="4" spans="1:10" ht="18" x14ac:dyDescent="0.25">
      <c r="A4" s="3"/>
      <c r="B4" s="3"/>
      <c r="C4" s="3"/>
      <c r="D4" s="3"/>
      <c r="E4" s="3"/>
      <c r="F4" s="3"/>
      <c r="G4" s="3"/>
      <c r="H4" s="3"/>
      <c r="I4" s="4"/>
      <c r="J4" s="4"/>
    </row>
    <row r="5" spans="1:10" ht="15.75" x14ac:dyDescent="0.25">
      <c r="A5" s="161" t="s">
        <v>25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32" t="s">
        <v>32</v>
      </c>
    </row>
    <row r="7" spans="1:10" ht="25.5" x14ac:dyDescent="0.25">
      <c r="A7" s="25"/>
      <c r="B7" s="26"/>
      <c r="C7" s="26"/>
      <c r="D7" s="27"/>
      <c r="E7" s="28"/>
      <c r="F7" s="18" t="s">
        <v>68</v>
      </c>
      <c r="G7" s="19" t="s">
        <v>69</v>
      </c>
      <c r="H7" s="19" t="s">
        <v>70</v>
      </c>
      <c r="I7" s="19" t="s">
        <v>66</v>
      </c>
      <c r="J7" s="19" t="s">
        <v>71</v>
      </c>
    </row>
    <row r="8" spans="1:10" x14ac:dyDescent="0.25">
      <c r="A8" s="164" t="s">
        <v>0</v>
      </c>
      <c r="B8" s="165"/>
      <c r="C8" s="165"/>
      <c r="D8" s="165"/>
      <c r="E8" s="166"/>
      <c r="F8" s="29">
        <v>1533687</v>
      </c>
      <c r="G8" s="56">
        <v>2061677</v>
      </c>
      <c r="H8" s="29">
        <v>2585201</v>
      </c>
      <c r="I8" s="78">
        <v>2735866</v>
      </c>
      <c r="J8" s="79">
        <v>2734.4569999999999</v>
      </c>
    </row>
    <row r="9" spans="1:10" x14ac:dyDescent="0.25">
      <c r="A9" s="167" t="s">
        <v>33</v>
      </c>
      <c r="B9" s="168"/>
      <c r="C9" s="168"/>
      <c r="D9" s="168"/>
      <c r="E9" s="169"/>
      <c r="F9" s="30">
        <v>1533687</v>
      </c>
      <c r="G9" s="56">
        <v>2061677</v>
      </c>
      <c r="H9" s="68">
        <v>2585201</v>
      </c>
      <c r="I9" s="80">
        <v>2735866</v>
      </c>
      <c r="J9" s="81">
        <v>2734.4569999999999</v>
      </c>
    </row>
    <row r="10" spans="1:10" x14ac:dyDescent="0.25">
      <c r="A10" s="158" t="s">
        <v>34</v>
      </c>
      <c r="B10" s="169"/>
      <c r="C10" s="169"/>
      <c r="D10" s="169"/>
      <c r="E10" s="169"/>
      <c r="F10" s="30">
        <v>0</v>
      </c>
      <c r="G10" s="30"/>
      <c r="H10" s="30"/>
      <c r="I10" s="30"/>
      <c r="J10" s="30"/>
    </row>
    <row r="11" spans="1:10" x14ac:dyDescent="0.25">
      <c r="A11" s="33" t="s">
        <v>1</v>
      </c>
      <c r="B11" s="40"/>
      <c r="C11" s="40"/>
      <c r="D11" s="40"/>
      <c r="E11" s="40"/>
      <c r="F11" s="29">
        <v>1565107</v>
      </c>
      <c r="G11" s="29">
        <v>2067677</v>
      </c>
      <c r="H11" s="29">
        <v>2585201</v>
      </c>
      <c r="I11" s="29">
        <v>2771778</v>
      </c>
      <c r="J11" s="88">
        <v>2734936</v>
      </c>
    </row>
    <row r="12" spans="1:10" x14ac:dyDescent="0.25">
      <c r="A12" s="170" t="s">
        <v>35</v>
      </c>
      <c r="B12" s="168"/>
      <c r="C12" s="168"/>
      <c r="D12" s="168"/>
      <c r="E12" s="168"/>
      <c r="F12" s="30">
        <v>1531975</v>
      </c>
      <c r="G12" s="30">
        <v>2029665</v>
      </c>
      <c r="H12" s="30">
        <v>2548351</v>
      </c>
      <c r="I12" s="30">
        <v>2700433</v>
      </c>
      <c r="J12" s="41">
        <v>2699024</v>
      </c>
    </row>
    <row r="13" spans="1:10" x14ac:dyDescent="0.25">
      <c r="A13" s="158" t="s">
        <v>36</v>
      </c>
      <c r="B13" s="169"/>
      <c r="C13" s="169"/>
      <c r="D13" s="169"/>
      <c r="E13" s="169"/>
      <c r="F13" s="30">
        <v>27333</v>
      </c>
      <c r="G13" s="30">
        <v>38012</v>
      </c>
      <c r="H13" s="30">
        <v>36850</v>
      </c>
      <c r="I13" s="30">
        <v>35433</v>
      </c>
      <c r="J13" s="41">
        <v>35433</v>
      </c>
    </row>
    <row r="14" spans="1:10" x14ac:dyDescent="0.25">
      <c r="A14" s="171" t="s">
        <v>59</v>
      </c>
      <c r="B14" s="172"/>
      <c r="C14" s="172"/>
      <c r="D14" s="172"/>
      <c r="E14" s="173"/>
      <c r="F14" s="29">
        <v>5779</v>
      </c>
      <c r="G14" s="29">
        <v>-6000</v>
      </c>
      <c r="H14" s="29">
        <f t="shared" ref="H14" si="0">H8-H11</f>
        <v>0</v>
      </c>
      <c r="I14" s="29">
        <v>479</v>
      </c>
      <c r="J14" s="29">
        <v>478.5</v>
      </c>
    </row>
    <row r="15" spans="1:10" ht="18" x14ac:dyDescent="0.25">
      <c r="A15" s="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61" t="s">
        <v>26</v>
      </c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0" ht="18" x14ac:dyDescent="0.25">
      <c r="A17" s="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5"/>
      <c r="B18" s="26"/>
      <c r="C18" s="26"/>
      <c r="D18" s="27"/>
      <c r="E18" s="28"/>
      <c r="F18" s="18" t="s">
        <v>68</v>
      </c>
      <c r="G18" s="19" t="s">
        <v>69</v>
      </c>
      <c r="H18" s="19" t="s">
        <v>70</v>
      </c>
      <c r="I18" s="19" t="s">
        <v>66</v>
      </c>
      <c r="J18" s="19" t="s">
        <v>71</v>
      </c>
    </row>
    <row r="19" spans="1:10" x14ac:dyDescent="0.25">
      <c r="A19" s="158" t="s">
        <v>37</v>
      </c>
      <c r="B19" s="159"/>
      <c r="C19" s="159"/>
      <c r="D19" s="159"/>
      <c r="E19" s="160"/>
      <c r="F19" s="30"/>
      <c r="G19" s="30"/>
      <c r="H19" s="30"/>
      <c r="I19" s="30"/>
      <c r="J19" s="41"/>
    </row>
    <row r="20" spans="1:10" x14ac:dyDescent="0.25">
      <c r="A20" s="158" t="s">
        <v>38</v>
      </c>
      <c r="B20" s="159"/>
      <c r="C20" s="159"/>
      <c r="D20" s="159"/>
      <c r="E20" s="160"/>
      <c r="F20" s="30"/>
      <c r="G20" s="30"/>
      <c r="H20" s="30"/>
      <c r="I20" s="30"/>
      <c r="J20" s="41"/>
    </row>
    <row r="21" spans="1:10" x14ac:dyDescent="0.25">
      <c r="A21" s="171" t="s">
        <v>2</v>
      </c>
      <c r="B21" s="165"/>
      <c r="C21" s="165"/>
      <c r="D21" s="165"/>
      <c r="E21" s="165"/>
      <c r="F21" s="29">
        <f>F19-F20</f>
        <v>0</v>
      </c>
      <c r="G21" s="29">
        <f>G19-G20</f>
        <v>0</v>
      </c>
      <c r="H21" s="29">
        <f>H19-H20</f>
        <v>0</v>
      </c>
      <c r="I21" s="29">
        <f>I19-I20</f>
        <v>0</v>
      </c>
      <c r="J21" s="29">
        <f>J19-J20</f>
        <v>0</v>
      </c>
    </row>
    <row r="22" spans="1:10" x14ac:dyDescent="0.25">
      <c r="A22" s="171" t="s">
        <v>60</v>
      </c>
      <c r="B22" s="165"/>
      <c r="C22" s="165"/>
      <c r="D22" s="165"/>
      <c r="E22" s="165"/>
      <c r="F22" s="29">
        <f>-F14+F21</f>
        <v>-5779</v>
      </c>
      <c r="G22" s="29">
        <v>-6000</v>
      </c>
      <c r="H22" s="29"/>
      <c r="I22" s="29">
        <v>-479</v>
      </c>
      <c r="J22" s="29">
        <v>-479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61" t="s">
        <v>61</v>
      </c>
      <c r="B24" s="163"/>
      <c r="C24" s="163"/>
      <c r="D24" s="163"/>
      <c r="E24" s="163"/>
      <c r="F24" s="163"/>
      <c r="G24" s="163"/>
      <c r="H24" s="163"/>
      <c r="I24" s="163"/>
      <c r="J24" s="163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5"/>
      <c r="B26" s="26"/>
      <c r="C26" s="26"/>
      <c r="D26" s="27"/>
      <c r="E26" s="28"/>
      <c r="F26" s="18" t="s">
        <v>68</v>
      </c>
      <c r="G26" s="19" t="s">
        <v>69</v>
      </c>
      <c r="H26" s="19" t="s">
        <v>70</v>
      </c>
      <c r="I26" s="19" t="s">
        <v>66</v>
      </c>
      <c r="J26" s="19" t="s">
        <v>71</v>
      </c>
    </row>
    <row r="27" spans="1:10" ht="15" customHeight="1" x14ac:dyDescent="0.25">
      <c r="A27" s="176" t="s">
        <v>62</v>
      </c>
      <c r="B27" s="177"/>
      <c r="C27" s="177"/>
      <c r="D27" s="177"/>
      <c r="E27" s="178"/>
      <c r="F27" s="42">
        <v>0</v>
      </c>
      <c r="G27" s="42">
        <v>0</v>
      </c>
      <c r="H27" s="42">
        <v>0</v>
      </c>
      <c r="I27" s="42">
        <v>0</v>
      </c>
      <c r="J27" s="43">
        <v>0</v>
      </c>
    </row>
    <row r="28" spans="1:10" ht="15" customHeight="1" x14ac:dyDescent="0.25">
      <c r="A28" s="171" t="s">
        <v>63</v>
      </c>
      <c r="B28" s="165"/>
      <c r="C28" s="165"/>
      <c r="D28" s="165"/>
      <c r="E28" s="165"/>
      <c r="F28" s="44">
        <f>-F22+F27</f>
        <v>5779</v>
      </c>
      <c r="G28" s="44">
        <f t="shared" ref="G28:J28" si="1">G22+G27</f>
        <v>-6000</v>
      </c>
      <c r="H28" s="44">
        <f t="shared" si="1"/>
        <v>0</v>
      </c>
      <c r="I28" s="44">
        <f t="shared" si="1"/>
        <v>-479</v>
      </c>
      <c r="J28" s="45">
        <f t="shared" si="1"/>
        <v>-479</v>
      </c>
    </row>
    <row r="29" spans="1:10" ht="45" customHeight="1" x14ac:dyDescent="0.25">
      <c r="A29" s="164"/>
      <c r="B29" s="179"/>
      <c r="C29" s="179"/>
      <c r="D29" s="179"/>
      <c r="E29" s="180"/>
      <c r="F29" s="44"/>
      <c r="G29" s="44"/>
      <c r="H29" s="44">
        <f>H14+H21+H27-H28</f>
        <v>0</v>
      </c>
      <c r="I29" s="44"/>
      <c r="J29" s="45"/>
    </row>
    <row r="30" spans="1:10" ht="15.75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75" x14ac:dyDescent="0.25">
      <c r="A31" s="181" t="s">
        <v>58</v>
      </c>
      <c r="B31" s="181"/>
      <c r="C31" s="181"/>
      <c r="D31" s="181"/>
      <c r="E31" s="181"/>
      <c r="F31" s="181"/>
      <c r="G31" s="181"/>
      <c r="H31" s="181"/>
      <c r="I31" s="181"/>
      <c r="J31" s="181"/>
    </row>
    <row r="32" spans="1:10" ht="18" x14ac:dyDescent="0.25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5.5" x14ac:dyDescent="0.25">
      <c r="A33" s="51"/>
      <c r="B33" s="52"/>
      <c r="C33" s="52"/>
      <c r="D33" s="53"/>
      <c r="E33" s="54"/>
      <c r="F33" s="18" t="s">
        <v>68</v>
      </c>
      <c r="G33" s="19" t="s">
        <v>69</v>
      </c>
      <c r="H33" s="19" t="s">
        <v>70</v>
      </c>
      <c r="I33" s="19" t="s">
        <v>66</v>
      </c>
      <c r="J33" s="19" t="s">
        <v>71</v>
      </c>
    </row>
    <row r="34" spans="1:10" x14ac:dyDescent="0.25">
      <c r="A34" s="176" t="s">
        <v>62</v>
      </c>
      <c r="B34" s="177"/>
      <c r="C34" s="177"/>
      <c r="D34" s="177"/>
      <c r="E34" s="178"/>
      <c r="F34" s="42">
        <v>0</v>
      </c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25">
      <c r="A35" s="176" t="s">
        <v>64</v>
      </c>
      <c r="B35" s="177"/>
      <c r="C35" s="177"/>
      <c r="D35" s="177"/>
      <c r="E35" s="178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25">
      <c r="A36" s="176" t="s">
        <v>65</v>
      </c>
      <c r="B36" s="182"/>
      <c r="C36" s="182"/>
      <c r="D36" s="182"/>
      <c r="E36" s="183"/>
      <c r="F36" s="42">
        <v>0</v>
      </c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25">
      <c r="A37" s="171" t="s">
        <v>63</v>
      </c>
      <c r="B37" s="165"/>
      <c r="C37" s="165"/>
      <c r="D37" s="165"/>
      <c r="E37" s="165"/>
      <c r="F37" s="31">
        <f>F34-F35+F36</f>
        <v>0</v>
      </c>
      <c r="G37" s="31">
        <f t="shared" ref="G37:J37" si="2">G34-G35+G36</f>
        <v>0</v>
      </c>
      <c r="H37" s="31">
        <f t="shared" si="2"/>
        <v>0</v>
      </c>
      <c r="I37" s="31">
        <f t="shared" si="2"/>
        <v>0</v>
      </c>
      <c r="J37" s="55">
        <f t="shared" si="2"/>
        <v>0</v>
      </c>
    </row>
    <row r="38" spans="1:10" ht="17.25" customHeight="1" x14ac:dyDescent="0.25"/>
    <row r="39" spans="1:10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topLeftCell="A16" workbookViewId="0">
      <selection activeCell="D15" sqref="D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61" t="s">
        <v>67</v>
      </c>
      <c r="B1" s="161"/>
      <c r="C1" s="161"/>
      <c r="D1" s="161"/>
      <c r="E1" s="161"/>
      <c r="F1" s="161"/>
      <c r="G1" s="161"/>
      <c r="H1" s="161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61" t="s">
        <v>19</v>
      </c>
      <c r="B3" s="161"/>
      <c r="C3" s="161"/>
      <c r="D3" s="161"/>
      <c r="E3" s="161"/>
      <c r="F3" s="161"/>
      <c r="G3" s="161"/>
      <c r="H3" s="161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61" t="s">
        <v>4</v>
      </c>
      <c r="B5" s="161"/>
      <c r="C5" s="161"/>
      <c r="D5" s="161"/>
      <c r="E5" s="161"/>
      <c r="F5" s="161"/>
      <c r="G5" s="161"/>
      <c r="H5" s="161"/>
    </row>
    <row r="6" spans="1:8" ht="18" x14ac:dyDescent="0.25">
      <c r="A6" s="3"/>
      <c r="B6" s="3"/>
      <c r="C6" s="3"/>
      <c r="D6" s="3"/>
      <c r="E6" s="3"/>
      <c r="F6" s="3"/>
      <c r="G6" s="4"/>
      <c r="H6" s="4"/>
    </row>
    <row r="7" spans="1:8" ht="15.75" customHeight="1" x14ac:dyDescent="0.25">
      <c r="A7" s="161" t="s">
        <v>39</v>
      </c>
      <c r="B7" s="161"/>
      <c r="C7" s="161"/>
      <c r="D7" s="161"/>
      <c r="E7" s="161"/>
      <c r="F7" s="161"/>
      <c r="G7" s="161"/>
      <c r="H7" s="161"/>
    </row>
    <row r="8" spans="1:8" ht="18" x14ac:dyDescent="0.25">
      <c r="A8" s="3"/>
      <c r="B8" s="3"/>
      <c r="C8" s="3"/>
      <c r="D8" s="3"/>
      <c r="E8" s="3"/>
      <c r="F8" s="3"/>
      <c r="G8" s="4"/>
      <c r="H8" s="4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68</v>
      </c>
      <c r="E9" s="19" t="s">
        <v>69</v>
      </c>
      <c r="F9" s="19" t="s">
        <v>70</v>
      </c>
      <c r="G9" s="19" t="s">
        <v>66</v>
      </c>
      <c r="H9" s="19" t="s">
        <v>71</v>
      </c>
    </row>
    <row r="10" spans="1:8" x14ac:dyDescent="0.25">
      <c r="A10" s="35"/>
      <c r="B10" s="36"/>
      <c r="C10" s="34" t="s">
        <v>0</v>
      </c>
      <c r="D10" s="60">
        <v>1553687</v>
      </c>
      <c r="E10" s="69">
        <v>2061677</v>
      </c>
      <c r="F10" s="57">
        <v>2585201</v>
      </c>
      <c r="G10" s="57">
        <v>2735866</v>
      </c>
      <c r="H10" s="73">
        <v>2734.4569999999999</v>
      </c>
    </row>
    <row r="11" spans="1:8" ht="15.75" customHeight="1" x14ac:dyDescent="0.25">
      <c r="A11" s="10">
        <v>6</v>
      </c>
      <c r="B11" s="10"/>
      <c r="C11" s="10" t="s">
        <v>7</v>
      </c>
      <c r="D11" s="59">
        <v>1553687</v>
      </c>
      <c r="E11" s="69">
        <v>2061677</v>
      </c>
      <c r="F11" s="58">
        <v>2585201</v>
      </c>
      <c r="G11" s="74">
        <v>2735387</v>
      </c>
      <c r="H11" s="74">
        <v>2733978</v>
      </c>
    </row>
    <row r="12" spans="1:8" ht="38.25" x14ac:dyDescent="0.25">
      <c r="A12" s="10"/>
      <c r="B12" s="14">
        <v>63</v>
      </c>
      <c r="C12" s="14" t="s">
        <v>28</v>
      </c>
      <c r="D12" s="59">
        <v>1224697</v>
      </c>
      <c r="E12" s="58">
        <v>1709267</v>
      </c>
      <c r="F12" s="58">
        <v>2064370</v>
      </c>
      <c r="G12" s="58">
        <v>2190135</v>
      </c>
      <c r="H12" s="58">
        <v>2188726</v>
      </c>
    </row>
    <row r="13" spans="1:8" ht="38.25" x14ac:dyDescent="0.25">
      <c r="A13" s="11"/>
      <c r="B13" s="11">
        <v>65</v>
      </c>
      <c r="C13" s="16" t="s">
        <v>77</v>
      </c>
      <c r="D13" s="59">
        <v>48452</v>
      </c>
      <c r="E13" s="58">
        <v>80914</v>
      </c>
      <c r="F13" s="58">
        <v>89950</v>
      </c>
      <c r="G13" s="58">
        <v>94950</v>
      </c>
      <c r="H13" s="58">
        <v>94950</v>
      </c>
    </row>
    <row r="14" spans="1:8" ht="38.25" x14ac:dyDescent="0.25">
      <c r="A14" s="11"/>
      <c r="B14" s="11">
        <v>66</v>
      </c>
      <c r="C14" s="14" t="s">
        <v>78</v>
      </c>
      <c r="D14" s="59">
        <v>3239</v>
      </c>
      <c r="E14" s="58">
        <v>10409</v>
      </c>
      <c r="F14" s="58">
        <v>11050</v>
      </c>
      <c r="G14" s="58">
        <v>11055</v>
      </c>
      <c r="H14" s="58">
        <v>11055</v>
      </c>
    </row>
    <row r="15" spans="1:8" ht="38.25" x14ac:dyDescent="0.25">
      <c r="A15" s="11"/>
      <c r="B15" s="11">
        <v>67</v>
      </c>
      <c r="C15" s="14" t="s">
        <v>30</v>
      </c>
      <c r="D15" s="59">
        <v>277299</v>
      </c>
      <c r="E15" s="58">
        <v>432118</v>
      </c>
      <c r="F15" s="58">
        <v>419831</v>
      </c>
      <c r="G15" s="58">
        <v>439247</v>
      </c>
      <c r="H15" s="58">
        <v>439247</v>
      </c>
    </row>
    <row r="16" spans="1:8" ht="25.5" x14ac:dyDescent="0.25">
      <c r="A16" s="13">
        <v>7</v>
      </c>
      <c r="B16" s="13"/>
      <c r="C16" s="23" t="s">
        <v>8</v>
      </c>
      <c r="D16" s="7"/>
      <c r="E16" s="8"/>
      <c r="F16" s="8"/>
      <c r="G16" s="8"/>
      <c r="H16" s="8"/>
    </row>
    <row r="17" spans="1:8" ht="38.25" x14ac:dyDescent="0.25">
      <c r="A17" s="14"/>
      <c r="B17" s="14">
        <v>72</v>
      </c>
      <c r="C17" s="91" t="s">
        <v>27</v>
      </c>
      <c r="D17" s="7"/>
      <c r="E17" s="8"/>
      <c r="F17" s="8"/>
      <c r="G17" s="8"/>
      <c r="H17" s="9"/>
    </row>
    <row r="18" spans="1:8" x14ac:dyDescent="0.25">
      <c r="A18" s="90"/>
      <c r="B18" s="93">
        <v>92</v>
      </c>
      <c r="C18" s="89" t="s">
        <v>79</v>
      </c>
      <c r="D18" s="95">
        <v>5779</v>
      </c>
      <c r="E18" s="94">
        <v>6000</v>
      </c>
      <c r="F18" s="89"/>
      <c r="G18" s="94">
        <v>479</v>
      </c>
      <c r="H18" s="94">
        <v>479</v>
      </c>
    </row>
    <row r="19" spans="1:8" x14ac:dyDescent="0.25">
      <c r="D19" s="92"/>
      <c r="E19" s="92"/>
    </row>
    <row r="20" spans="1:8" ht="15.75" x14ac:dyDescent="0.25">
      <c r="A20" s="161" t="s">
        <v>40</v>
      </c>
      <c r="B20" s="184"/>
      <c r="C20" s="184"/>
      <c r="D20" s="184"/>
      <c r="E20" s="184"/>
      <c r="F20" s="184"/>
      <c r="G20" s="184"/>
      <c r="H20" s="184"/>
    </row>
    <row r="21" spans="1:8" ht="18" x14ac:dyDescent="0.25">
      <c r="A21" s="3"/>
      <c r="B21" s="3"/>
      <c r="C21" s="3"/>
      <c r="D21" s="3"/>
      <c r="E21" s="3"/>
      <c r="F21" s="3"/>
      <c r="G21" s="4"/>
      <c r="H21" s="4"/>
    </row>
    <row r="22" spans="1:8" ht="25.5" x14ac:dyDescent="0.25">
      <c r="A22" s="19" t="s">
        <v>5</v>
      </c>
      <c r="B22" s="18" t="s">
        <v>6</v>
      </c>
      <c r="C22" s="18" t="s">
        <v>9</v>
      </c>
      <c r="D22" s="18" t="s">
        <v>68</v>
      </c>
      <c r="E22" s="19" t="s">
        <v>69</v>
      </c>
      <c r="F22" s="19" t="s">
        <v>70</v>
      </c>
      <c r="G22" s="19" t="s">
        <v>66</v>
      </c>
      <c r="H22" s="19" t="s">
        <v>71</v>
      </c>
    </row>
    <row r="23" spans="1:8" x14ac:dyDescent="0.25">
      <c r="A23" s="35"/>
      <c r="B23" s="36"/>
      <c r="C23" s="34" t="s">
        <v>1</v>
      </c>
      <c r="D23" s="60">
        <v>1565107</v>
      </c>
      <c r="E23" s="72">
        <v>2067677</v>
      </c>
      <c r="F23" s="57">
        <v>2585201</v>
      </c>
      <c r="G23" s="72">
        <v>2736345</v>
      </c>
      <c r="H23" s="69">
        <v>2734936</v>
      </c>
    </row>
    <row r="24" spans="1:8" ht="15.75" customHeight="1" x14ac:dyDescent="0.25">
      <c r="A24" s="10">
        <v>3</v>
      </c>
      <c r="B24" s="10"/>
      <c r="C24" s="10" t="s">
        <v>10</v>
      </c>
      <c r="D24" s="60">
        <v>1537754</v>
      </c>
      <c r="E24" s="82">
        <v>2029665</v>
      </c>
      <c r="F24" s="82">
        <v>2548351</v>
      </c>
      <c r="G24" s="82">
        <v>2700433</v>
      </c>
      <c r="H24" s="84">
        <v>2699024</v>
      </c>
    </row>
    <row r="25" spans="1:8" ht="15.75" customHeight="1" x14ac:dyDescent="0.25">
      <c r="A25" s="10"/>
      <c r="B25" s="14">
        <v>31</v>
      </c>
      <c r="C25" s="14" t="s">
        <v>11</v>
      </c>
      <c r="D25" s="59">
        <v>1348216</v>
      </c>
      <c r="E25" s="58">
        <v>1739476</v>
      </c>
      <c r="F25" s="83">
        <v>2270337</v>
      </c>
      <c r="G25" s="83">
        <v>2399210</v>
      </c>
      <c r="H25" s="58">
        <v>2397802</v>
      </c>
    </row>
    <row r="26" spans="1:8" x14ac:dyDescent="0.25">
      <c r="A26" s="11"/>
      <c r="B26" s="11">
        <v>32</v>
      </c>
      <c r="C26" s="11" t="s">
        <v>22</v>
      </c>
      <c r="D26" s="59">
        <v>188596</v>
      </c>
      <c r="E26" s="58">
        <v>270964</v>
      </c>
      <c r="F26" s="58">
        <v>260144</v>
      </c>
      <c r="G26" s="58">
        <v>282297</v>
      </c>
      <c r="H26" s="58">
        <v>282297</v>
      </c>
    </row>
    <row r="27" spans="1:8" x14ac:dyDescent="0.25">
      <c r="A27" s="11"/>
      <c r="B27" s="11">
        <v>35</v>
      </c>
      <c r="C27" s="11" t="s">
        <v>76</v>
      </c>
      <c r="D27" s="7"/>
      <c r="E27" s="58">
        <v>60</v>
      </c>
      <c r="F27" s="58">
        <v>70</v>
      </c>
      <c r="G27" s="58">
        <v>75</v>
      </c>
      <c r="H27" s="58">
        <v>75</v>
      </c>
    </row>
    <row r="28" spans="1:8" ht="25.5" x14ac:dyDescent="0.25">
      <c r="A28" s="11"/>
      <c r="B28" s="11">
        <v>37</v>
      </c>
      <c r="C28" s="16" t="s">
        <v>74</v>
      </c>
      <c r="D28" s="59">
        <v>999</v>
      </c>
      <c r="E28" s="58">
        <v>15165</v>
      </c>
      <c r="F28" s="58">
        <v>17200</v>
      </c>
      <c r="G28" s="58">
        <v>18250</v>
      </c>
      <c r="H28" s="58">
        <v>18250</v>
      </c>
    </row>
    <row r="29" spans="1:8" x14ac:dyDescent="0.25">
      <c r="A29" s="11"/>
      <c r="B29" s="11">
        <v>38</v>
      </c>
      <c r="C29" s="16" t="s">
        <v>75</v>
      </c>
      <c r="D29" s="59">
        <v>101</v>
      </c>
      <c r="E29" s="58">
        <v>1000</v>
      </c>
      <c r="F29" s="58">
        <v>600</v>
      </c>
      <c r="G29" s="58">
        <v>600</v>
      </c>
      <c r="H29" s="58">
        <v>600</v>
      </c>
    </row>
    <row r="30" spans="1:8" ht="25.5" x14ac:dyDescent="0.25">
      <c r="A30" s="13">
        <v>4</v>
      </c>
      <c r="B30" s="13"/>
      <c r="C30" s="23" t="s">
        <v>12</v>
      </c>
      <c r="D30" s="82">
        <v>27333</v>
      </c>
      <c r="E30" s="82">
        <v>33457</v>
      </c>
      <c r="F30" s="82">
        <v>36850</v>
      </c>
      <c r="G30" s="84">
        <v>35912</v>
      </c>
      <c r="H30" s="84">
        <v>35912</v>
      </c>
    </row>
    <row r="31" spans="1:8" ht="38.25" x14ac:dyDescent="0.25">
      <c r="A31" s="14"/>
      <c r="B31" s="14">
        <v>42</v>
      </c>
      <c r="C31" s="24" t="s">
        <v>13</v>
      </c>
      <c r="D31" s="83">
        <v>27333</v>
      </c>
      <c r="E31" s="83">
        <v>47925</v>
      </c>
      <c r="F31" s="83">
        <v>36850</v>
      </c>
      <c r="G31" s="85">
        <v>35912</v>
      </c>
      <c r="H31" s="85">
        <v>35912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activeCell="B23" sqref="B2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61" t="s">
        <v>67</v>
      </c>
      <c r="B1" s="161"/>
      <c r="C1" s="161"/>
      <c r="D1" s="161"/>
      <c r="E1" s="161"/>
      <c r="F1" s="161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customHeight="1" x14ac:dyDescent="0.25">
      <c r="A3" s="161" t="s">
        <v>19</v>
      </c>
      <c r="B3" s="161"/>
      <c r="C3" s="161"/>
      <c r="D3" s="161"/>
      <c r="E3" s="161"/>
      <c r="F3" s="161"/>
    </row>
    <row r="4" spans="1:6" ht="18" x14ac:dyDescent="0.25">
      <c r="B4" s="3"/>
      <c r="C4" s="3"/>
      <c r="D4" s="3"/>
      <c r="E4" s="4"/>
      <c r="F4" s="4"/>
    </row>
    <row r="5" spans="1:6" ht="18" customHeight="1" x14ac:dyDescent="0.25">
      <c r="A5" s="161" t="s">
        <v>4</v>
      </c>
      <c r="B5" s="161"/>
      <c r="C5" s="161"/>
      <c r="D5" s="161"/>
      <c r="E5" s="161"/>
      <c r="F5" s="161"/>
    </row>
    <row r="6" spans="1:6" ht="18" x14ac:dyDescent="0.25">
      <c r="A6" s="3"/>
      <c r="B6" s="3"/>
      <c r="C6" s="3"/>
      <c r="D6" s="3"/>
      <c r="E6" s="61"/>
      <c r="F6" s="61"/>
    </row>
    <row r="7" spans="1:6" ht="15.75" customHeight="1" x14ac:dyDescent="0.25">
      <c r="A7" s="161" t="s">
        <v>41</v>
      </c>
      <c r="B7" s="161"/>
      <c r="C7" s="161"/>
      <c r="D7" s="161"/>
      <c r="E7" s="161"/>
      <c r="F7" s="161"/>
    </row>
    <row r="8" spans="1:6" ht="18" x14ac:dyDescent="0.25">
      <c r="A8" s="3"/>
      <c r="B8" s="3"/>
      <c r="C8" s="3"/>
      <c r="D8" s="3"/>
      <c r="E8" s="61"/>
      <c r="F8" s="61"/>
    </row>
    <row r="9" spans="1:6" ht="25.5" x14ac:dyDescent="0.25">
      <c r="A9" s="19" t="s">
        <v>43</v>
      </c>
      <c r="B9" s="18" t="s">
        <v>68</v>
      </c>
      <c r="C9" s="19" t="s">
        <v>69</v>
      </c>
      <c r="D9" s="19" t="s">
        <v>70</v>
      </c>
      <c r="E9" s="19" t="s">
        <v>66</v>
      </c>
      <c r="F9" s="19" t="s">
        <v>71</v>
      </c>
    </row>
    <row r="10" spans="1:6" x14ac:dyDescent="0.25">
      <c r="A10" s="35" t="s">
        <v>0</v>
      </c>
      <c r="B10" s="60">
        <v>1553687</v>
      </c>
      <c r="C10" s="69">
        <v>2061677</v>
      </c>
      <c r="D10" s="57">
        <v>2585201</v>
      </c>
      <c r="E10" s="57">
        <v>2735866</v>
      </c>
      <c r="F10" s="73">
        <v>2734.4569999999999</v>
      </c>
    </row>
    <row r="11" spans="1:6" x14ac:dyDescent="0.25">
      <c r="A11" s="62" t="s">
        <v>48</v>
      </c>
      <c r="B11" s="57">
        <v>155687</v>
      </c>
      <c r="C11" s="69">
        <v>283743</v>
      </c>
      <c r="D11" s="57">
        <v>275488</v>
      </c>
      <c r="E11" s="57">
        <v>289450</v>
      </c>
      <c r="F11" s="57">
        <v>289450</v>
      </c>
    </row>
    <row r="12" spans="1:6" x14ac:dyDescent="0.25">
      <c r="A12" s="63" t="s">
        <v>49</v>
      </c>
      <c r="B12" s="58">
        <v>155687</v>
      </c>
      <c r="C12" s="153">
        <v>283743</v>
      </c>
      <c r="D12" s="74">
        <v>275488</v>
      </c>
      <c r="E12" s="74">
        <v>289450</v>
      </c>
      <c r="F12" s="74">
        <v>289450</v>
      </c>
    </row>
    <row r="13" spans="1:6" x14ac:dyDescent="0.25">
      <c r="A13" s="64" t="s">
        <v>29</v>
      </c>
      <c r="B13" s="58"/>
      <c r="C13" s="58"/>
      <c r="D13" s="58"/>
      <c r="E13" s="58"/>
      <c r="F13" s="58"/>
    </row>
    <row r="14" spans="1:6" ht="25.5" x14ac:dyDescent="0.25">
      <c r="A14" s="62" t="s">
        <v>46</v>
      </c>
      <c r="B14" s="75">
        <v>44418</v>
      </c>
      <c r="C14" s="72">
        <v>75490</v>
      </c>
      <c r="D14" s="72">
        <v>83550</v>
      </c>
      <c r="E14" s="72">
        <v>88550</v>
      </c>
      <c r="F14" s="72">
        <v>88550</v>
      </c>
    </row>
    <row r="15" spans="1:6" ht="25.5" x14ac:dyDescent="0.25">
      <c r="A15" s="65" t="s">
        <v>47</v>
      </c>
      <c r="B15" s="59"/>
      <c r="C15" s="58"/>
      <c r="D15" s="58"/>
      <c r="E15" s="58"/>
      <c r="F15" s="58"/>
    </row>
    <row r="16" spans="1:6" x14ac:dyDescent="0.25">
      <c r="A16" s="35" t="s">
        <v>44</v>
      </c>
      <c r="B16" s="75" t="s">
        <v>72</v>
      </c>
      <c r="C16" s="72">
        <v>1670921</v>
      </c>
      <c r="D16" s="72">
        <v>2281713</v>
      </c>
      <c r="E16" s="72">
        <v>2339932</v>
      </c>
      <c r="F16" s="76">
        <v>2338523</v>
      </c>
    </row>
    <row r="17" spans="1:6" x14ac:dyDescent="0.25">
      <c r="A17" s="63" t="s">
        <v>45</v>
      </c>
      <c r="B17" s="59"/>
      <c r="C17" s="58"/>
      <c r="D17" s="58"/>
      <c r="E17" s="58"/>
      <c r="F17" s="66"/>
    </row>
    <row r="18" spans="1:6" x14ac:dyDescent="0.25">
      <c r="A18" s="67"/>
      <c r="B18" s="67"/>
      <c r="C18" s="67"/>
      <c r="D18" s="67"/>
      <c r="E18" s="67"/>
      <c r="F18" s="67"/>
    </row>
    <row r="19" spans="1:6" x14ac:dyDescent="0.25">
      <c r="A19" s="67"/>
      <c r="B19" s="67"/>
      <c r="C19" s="67"/>
      <c r="D19" s="67"/>
      <c r="E19" s="67"/>
      <c r="F19" s="67"/>
    </row>
    <row r="20" spans="1:6" ht="15.75" customHeight="1" x14ac:dyDescent="0.25">
      <c r="A20" s="161" t="s">
        <v>42</v>
      </c>
      <c r="B20" s="161"/>
      <c r="C20" s="161"/>
      <c r="D20" s="161"/>
      <c r="E20" s="161"/>
      <c r="F20" s="161"/>
    </row>
    <row r="21" spans="1:6" ht="18" x14ac:dyDescent="0.25">
      <c r="A21" s="3"/>
      <c r="B21" s="3"/>
      <c r="C21" s="3"/>
      <c r="D21" s="3"/>
      <c r="E21" s="61"/>
      <c r="F21" s="61"/>
    </row>
    <row r="22" spans="1:6" ht="25.5" x14ac:dyDescent="0.25">
      <c r="A22" s="19" t="s">
        <v>43</v>
      </c>
      <c r="B22" s="18" t="s">
        <v>68</v>
      </c>
      <c r="C22" s="19" t="s">
        <v>69</v>
      </c>
      <c r="D22" s="19" t="s">
        <v>70</v>
      </c>
      <c r="E22" s="19" t="s">
        <v>66</v>
      </c>
      <c r="F22" s="19" t="s">
        <v>71</v>
      </c>
    </row>
    <row r="23" spans="1:6" x14ac:dyDescent="0.25">
      <c r="A23" s="35" t="s">
        <v>1</v>
      </c>
      <c r="B23" s="60">
        <v>1559308</v>
      </c>
      <c r="C23" s="72">
        <v>2067677</v>
      </c>
      <c r="D23" s="57">
        <v>2585201</v>
      </c>
      <c r="E23" s="57">
        <v>2735866</v>
      </c>
      <c r="F23" s="73">
        <v>2734.4569999999999</v>
      </c>
    </row>
    <row r="24" spans="1:6" ht="15.75" customHeight="1" x14ac:dyDescent="0.25">
      <c r="A24" s="62" t="s">
        <v>48</v>
      </c>
      <c r="B24" s="75">
        <v>155687</v>
      </c>
      <c r="C24" s="72">
        <v>283743</v>
      </c>
      <c r="D24" s="57">
        <v>275488</v>
      </c>
      <c r="E24" s="57">
        <v>289450</v>
      </c>
      <c r="F24" s="57">
        <v>289450</v>
      </c>
    </row>
    <row r="25" spans="1:6" x14ac:dyDescent="0.25">
      <c r="A25" s="63" t="s">
        <v>49</v>
      </c>
      <c r="B25" s="59">
        <v>155687</v>
      </c>
      <c r="C25" s="58">
        <v>283743</v>
      </c>
      <c r="D25" s="74">
        <v>275488</v>
      </c>
      <c r="E25" s="74">
        <v>289450</v>
      </c>
      <c r="F25" s="74">
        <v>289450</v>
      </c>
    </row>
    <row r="26" spans="1:6" x14ac:dyDescent="0.25">
      <c r="A26" s="64" t="s">
        <v>29</v>
      </c>
      <c r="B26" s="59"/>
      <c r="C26" s="58"/>
      <c r="D26" s="58"/>
      <c r="E26" s="58"/>
      <c r="F26" s="58"/>
    </row>
    <row r="27" spans="1:6" x14ac:dyDescent="0.25">
      <c r="A27" s="62" t="s">
        <v>50</v>
      </c>
      <c r="B27" s="75">
        <v>1205</v>
      </c>
      <c r="C27" s="72">
        <v>7964</v>
      </c>
      <c r="D27" s="72">
        <v>8850</v>
      </c>
      <c r="E27" s="72">
        <v>8855</v>
      </c>
      <c r="F27" s="72">
        <v>8855</v>
      </c>
    </row>
    <row r="28" spans="1:6" x14ac:dyDescent="0.25">
      <c r="A28" s="12" t="s">
        <v>51</v>
      </c>
      <c r="B28" s="59">
        <v>1205</v>
      </c>
      <c r="C28" s="58">
        <v>7964</v>
      </c>
      <c r="D28" s="58" t="s">
        <v>73</v>
      </c>
      <c r="E28" s="58">
        <v>8855</v>
      </c>
      <c r="F28" s="58">
        <v>8855</v>
      </c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D12" sqref="D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61" t="s">
        <v>67</v>
      </c>
      <c r="B1" s="161"/>
      <c r="C1" s="161"/>
      <c r="D1" s="161"/>
      <c r="E1" s="161"/>
      <c r="F1" s="161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x14ac:dyDescent="0.25">
      <c r="A3" s="161" t="s">
        <v>19</v>
      </c>
      <c r="B3" s="161"/>
      <c r="C3" s="161"/>
      <c r="D3" s="161"/>
      <c r="E3" s="162"/>
      <c r="F3" s="162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161" t="s">
        <v>4</v>
      </c>
      <c r="B5" s="163"/>
      <c r="C5" s="163"/>
      <c r="D5" s="163"/>
      <c r="E5" s="163"/>
      <c r="F5" s="163"/>
    </row>
    <row r="6" spans="1:6" ht="18" x14ac:dyDescent="0.25">
      <c r="A6" s="3"/>
      <c r="B6" s="3"/>
      <c r="C6" s="3"/>
      <c r="D6" s="3"/>
      <c r="E6" s="4"/>
      <c r="F6" s="4"/>
    </row>
    <row r="7" spans="1:6" ht="15.75" x14ac:dyDescent="0.25">
      <c r="A7" s="161" t="s">
        <v>14</v>
      </c>
      <c r="B7" s="184"/>
      <c r="C7" s="184"/>
      <c r="D7" s="184"/>
      <c r="E7" s="184"/>
      <c r="F7" s="184"/>
    </row>
    <row r="8" spans="1:6" ht="18" x14ac:dyDescent="0.25">
      <c r="A8" s="3"/>
      <c r="B8" s="3"/>
      <c r="C8" s="3"/>
      <c r="D8" s="3"/>
      <c r="E8" s="4"/>
      <c r="F8" s="4"/>
    </row>
    <row r="9" spans="1:6" ht="25.5" x14ac:dyDescent="0.25">
      <c r="A9" s="19" t="s">
        <v>43</v>
      </c>
      <c r="B9" s="18" t="s">
        <v>68</v>
      </c>
      <c r="C9" s="19" t="s">
        <v>69</v>
      </c>
      <c r="D9" s="19" t="s">
        <v>70</v>
      </c>
      <c r="E9" s="19" t="s">
        <v>66</v>
      </c>
      <c r="F9" s="19" t="s">
        <v>71</v>
      </c>
    </row>
    <row r="10" spans="1:6" ht="15.75" customHeight="1" x14ac:dyDescent="0.25">
      <c r="A10" s="10" t="s">
        <v>15</v>
      </c>
      <c r="B10" s="77"/>
      <c r="C10" s="8"/>
      <c r="D10" s="29">
        <v>2585201</v>
      </c>
      <c r="E10" s="8"/>
      <c r="F10" s="8"/>
    </row>
    <row r="11" spans="1:6" ht="15.75" customHeight="1" x14ac:dyDescent="0.25">
      <c r="A11" s="16" t="s">
        <v>80</v>
      </c>
      <c r="B11" s="7"/>
      <c r="C11" s="8"/>
      <c r="D11" s="8" t="s">
        <v>82</v>
      </c>
      <c r="E11" s="8"/>
      <c r="F11" s="8"/>
    </row>
    <row r="12" spans="1:6" x14ac:dyDescent="0.25">
      <c r="A12" s="15" t="s">
        <v>81</v>
      </c>
      <c r="B12" s="7"/>
      <c r="C12" s="8"/>
      <c r="D12" s="8">
        <v>95701</v>
      </c>
      <c r="E12" s="8"/>
      <c r="F12" s="8"/>
    </row>
    <row r="13" spans="1:6" x14ac:dyDescent="0.25">
      <c r="A13" s="10"/>
      <c r="B13" s="7"/>
      <c r="C13" s="8"/>
      <c r="D13" s="8"/>
      <c r="E13" s="8"/>
      <c r="F13" s="9"/>
    </row>
    <row r="14" spans="1:6" x14ac:dyDescent="0.25">
      <c r="A14" s="17"/>
      <c r="B14" s="7"/>
      <c r="C14" s="8"/>
      <c r="D14" s="8"/>
      <c r="E14" s="8"/>
      <c r="F14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61" t="s">
        <v>67</v>
      </c>
      <c r="B1" s="161"/>
      <c r="C1" s="161"/>
      <c r="D1" s="161"/>
      <c r="E1" s="161"/>
      <c r="F1" s="161"/>
      <c r="G1" s="161"/>
      <c r="H1" s="161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61" t="s">
        <v>19</v>
      </c>
      <c r="B3" s="161"/>
      <c r="C3" s="161"/>
      <c r="D3" s="161"/>
      <c r="E3" s="161"/>
      <c r="F3" s="161"/>
      <c r="G3" s="161"/>
      <c r="H3" s="161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61" t="s">
        <v>52</v>
      </c>
      <c r="B5" s="161"/>
      <c r="C5" s="161"/>
      <c r="D5" s="161"/>
      <c r="E5" s="161"/>
      <c r="F5" s="161"/>
      <c r="G5" s="161"/>
      <c r="H5" s="161"/>
    </row>
    <row r="6" spans="1:8" ht="18" x14ac:dyDescent="0.25">
      <c r="A6" s="3"/>
      <c r="B6" s="3"/>
      <c r="C6" s="3"/>
      <c r="D6" s="3"/>
      <c r="E6" s="3"/>
      <c r="F6" s="3"/>
      <c r="G6" s="4"/>
      <c r="H6" s="4"/>
    </row>
    <row r="7" spans="1:8" ht="25.5" x14ac:dyDescent="0.25">
      <c r="A7" s="19" t="s">
        <v>5</v>
      </c>
      <c r="B7" s="18" t="s">
        <v>6</v>
      </c>
      <c r="C7" s="18" t="s">
        <v>31</v>
      </c>
      <c r="D7" s="18" t="s">
        <v>68</v>
      </c>
      <c r="E7" s="19" t="s">
        <v>69</v>
      </c>
      <c r="F7" s="19" t="s">
        <v>70</v>
      </c>
      <c r="G7" s="19" t="s">
        <v>66</v>
      </c>
      <c r="H7" s="19" t="s">
        <v>71</v>
      </c>
    </row>
    <row r="8" spans="1:8" x14ac:dyDescent="0.25">
      <c r="A8" s="35"/>
      <c r="B8" s="36"/>
      <c r="C8" s="34" t="s">
        <v>54</v>
      </c>
      <c r="D8" s="36"/>
      <c r="E8" s="35"/>
      <c r="F8" s="35"/>
      <c r="G8" s="35"/>
      <c r="H8" s="35"/>
    </row>
    <row r="9" spans="1:8" ht="25.5" x14ac:dyDescent="0.25">
      <c r="A9" s="10">
        <v>8</v>
      </c>
      <c r="B9" s="10"/>
      <c r="C9" s="10" t="s">
        <v>16</v>
      </c>
      <c r="D9" s="7"/>
      <c r="E9" s="8"/>
      <c r="F9" s="8"/>
      <c r="G9" s="8"/>
      <c r="H9" s="8"/>
    </row>
    <row r="10" spans="1:8" x14ac:dyDescent="0.25">
      <c r="A10" s="10"/>
      <c r="B10" s="14">
        <v>84</v>
      </c>
      <c r="C10" s="14" t="s">
        <v>23</v>
      </c>
      <c r="D10" s="7"/>
      <c r="E10" s="8"/>
      <c r="F10" s="8"/>
      <c r="G10" s="8"/>
      <c r="H10" s="8"/>
    </row>
    <row r="11" spans="1:8" x14ac:dyDescent="0.25">
      <c r="A11" s="10"/>
      <c r="B11" s="14"/>
      <c r="C11" s="37"/>
      <c r="D11" s="7"/>
      <c r="E11" s="8"/>
      <c r="F11" s="8"/>
      <c r="G11" s="8"/>
      <c r="H11" s="8"/>
    </row>
    <row r="12" spans="1:8" x14ac:dyDescent="0.25">
      <c r="A12" s="10"/>
      <c r="B12" s="14"/>
      <c r="C12" s="34" t="s">
        <v>57</v>
      </c>
      <c r="D12" s="7"/>
      <c r="E12" s="8"/>
      <c r="F12" s="8"/>
      <c r="G12" s="8"/>
      <c r="H12" s="8"/>
    </row>
    <row r="13" spans="1:8" ht="25.5" x14ac:dyDescent="0.25">
      <c r="A13" s="13">
        <v>5</v>
      </c>
      <c r="B13" s="13"/>
      <c r="C13" s="23" t="s">
        <v>17</v>
      </c>
      <c r="D13" s="7"/>
      <c r="E13" s="8"/>
      <c r="F13" s="8"/>
      <c r="G13" s="8"/>
      <c r="H13" s="8"/>
    </row>
    <row r="14" spans="1:8" ht="25.5" x14ac:dyDescent="0.25">
      <c r="A14" s="14"/>
      <c r="B14" s="14">
        <v>54</v>
      </c>
      <c r="C14" s="24" t="s">
        <v>24</v>
      </c>
      <c r="D14" s="7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F16" sqref="F1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61" t="s">
        <v>67</v>
      </c>
      <c r="B1" s="161"/>
      <c r="C1" s="161"/>
      <c r="D1" s="161"/>
      <c r="E1" s="161"/>
      <c r="F1" s="161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customHeight="1" x14ac:dyDescent="0.25">
      <c r="A3" s="161" t="s">
        <v>19</v>
      </c>
      <c r="B3" s="161"/>
      <c r="C3" s="161"/>
      <c r="D3" s="161"/>
      <c r="E3" s="161"/>
      <c r="F3" s="161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161" t="s">
        <v>53</v>
      </c>
      <c r="B5" s="161"/>
      <c r="C5" s="161"/>
      <c r="D5" s="161"/>
      <c r="E5" s="161"/>
      <c r="F5" s="161"/>
    </row>
    <row r="6" spans="1:6" ht="18" x14ac:dyDescent="0.25">
      <c r="A6" s="3"/>
      <c r="B6" s="3"/>
      <c r="C6" s="3"/>
      <c r="D6" s="3"/>
      <c r="E6" s="4"/>
      <c r="F6" s="4"/>
    </row>
    <row r="7" spans="1:6" ht="25.5" x14ac:dyDescent="0.25">
      <c r="A7" s="18" t="s">
        <v>43</v>
      </c>
      <c r="B7" s="18" t="s">
        <v>68</v>
      </c>
      <c r="C7" s="19" t="s">
        <v>69</v>
      </c>
      <c r="D7" s="19" t="s">
        <v>70</v>
      </c>
      <c r="E7" s="19" t="s">
        <v>66</v>
      </c>
      <c r="F7" s="19" t="s">
        <v>71</v>
      </c>
    </row>
    <row r="8" spans="1:6" x14ac:dyDescent="0.25">
      <c r="A8" s="10" t="s">
        <v>54</v>
      </c>
      <c r="B8" s="7"/>
      <c r="C8" s="8"/>
      <c r="D8" s="8"/>
      <c r="E8" s="8"/>
      <c r="F8" s="8"/>
    </row>
    <row r="9" spans="1:6" ht="25.5" x14ac:dyDescent="0.25">
      <c r="A9" s="10" t="s">
        <v>55</v>
      </c>
      <c r="B9" s="7"/>
      <c r="C9" s="8"/>
      <c r="D9" s="8"/>
      <c r="E9" s="8"/>
      <c r="F9" s="8"/>
    </row>
    <row r="10" spans="1:6" ht="25.5" x14ac:dyDescent="0.25">
      <c r="A10" s="16" t="s">
        <v>56</v>
      </c>
      <c r="B10" s="7"/>
      <c r="C10" s="8"/>
      <c r="D10" s="8"/>
      <c r="E10" s="8"/>
      <c r="F10" s="8"/>
    </row>
    <row r="11" spans="1:6" x14ac:dyDescent="0.25">
      <c r="A11" s="16"/>
      <c r="B11" s="7"/>
      <c r="C11" s="8"/>
      <c r="D11" s="8"/>
      <c r="E11" s="8"/>
      <c r="F11" s="8"/>
    </row>
    <row r="12" spans="1:6" x14ac:dyDescent="0.25">
      <c r="A12" s="10" t="s">
        <v>57</v>
      </c>
      <c r="B12" s="75"/>
      <c r="C12" s="72"/>
      <c r="D12" s="57"/>
      <c r="E12" s="57"/>
      <c r="F12" s="73"/>
    </row>
    <row r="13" spans="1:6" x14ac:dyDescent="0.25">
      <c r="A13" s="23" t="s">
        <v>48</v>
      </c>
      <c r="B13" s="75"/>
      <c r="C13" s="70"/>
      <c r="D13" s="57"/>
      <c r="E13" s="57"/>
      <c r="F13" s="57"/>
    </row>
    <row r="14" spans="1:6" x14ac:dyDescent="0.25">
      <c r="A14" s="12" t="s">
        <v>49</v>
      </c>
      <c r="B14" s="59"/>
      <c r="C14" s="71"/>
      <c r="D14" s="74"/>
      <c r="E14" s="74"/>
      <c r="F14" s="74"/>
    </row>
    <row r="15" spans="1:6" x14ac:dyDescent="0.25">
      <c r="A15" s="23" t="s">
        <v>50</v>
      </c>
      <c r="B15" s="75"/>
      <c r="C15" s="72"/>
      <c r="D15" s="72"/>
      <c r="E15" s="72"/>
      <c r="F15" s="72"/>
    </row>
    <row r="16" spans="1:6" x14ac:dyDescent="0.25">
      <c r="A16" s="12" t="s">
        <v>51</v>
      </c>
      <c r="B16" s="59"/>
      <c r="C16" s="58"/>
      <c r="D16" s="58"/>
      <c r="E16" s="58"/>
      <c r="F16" s="58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52"/>
  <sheetViews>
    <sheetView tabSelected="1" topLeftCell="A43" workbookViewId="0">
      <selection activeCell="K62" sqref="K6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6" width="13.140625" customWidth="1"/>
    <col min="7" max="7" width="13" customWidth="1"/>
    <col min="8" max="8" width="15.140625" customWidth="1"/>
    <col min="9" max="9" width="15" customWidth="1"/>
  </cols>
  <sheetData>
    <row r="1" spans="1:9" ht="42" customHeight="1" x14ac:dyDescent="0.25">
      <c r="A1" s="161" t="s">
        <v>67</v>
      </c>
      <c r="B1" s="161"/>
      <c r="C1" s="161"/>
      <c r="D1" s="161"/>
      <c r="E1" s="161"/>
      <c r="F1" s="161"/>
      <c r="G1" s="161"/>
      <c r="H1" s="161"/>
      <c r="I1" s="161"/>
    </row>
    <row r="2" spans="1:9" ht="18" x14ac:dyDescent="0.25">
      <c r="A2" s="3"/>
      <c r="B2" s="3"/>
      <c r="C2" s="3"/>
      <c r="D2" s="3"/>
      <c r="E2" s="3"/>
      <c r="F2" s="3"/>
      <c r="G2" s="3"/>
      <c r="H2" s="87"/>
      <c r="I2" s="4"/>
    </row>
    <row r="3" spans="1:9" ht="18" customHeight="1" x14ac:dyDescent="0.25">
      <c r="A3" s="161" t="s">
        <v>18</v>
      </c>
      <c r="B3" s="163"/>
      <c r="C3" s="163"/>
      <c r="D3" s="163"/>
      <c r="E3" s="163"/>
      <c r="F3" s="163"/>
      <c r="G3" s="163"/>
      <c r="H3" s="163"/>
      <c r="I3" s="163"/>
    </row>
    <row r="5" spans="1:9" ht="18" x14ac:dyDescent="0.25">
      <c r="A5" s="108"/>
      <c r="B5" s="108"/>
      <c r="C5" s="108"/>
      <c r="D5" s="108"/>
      <c r="E5" s="108"/>
      <c r="F5" s="108"/>
      <c r="G5" s="108"/>
      <c r="H5" s="109"/>
      <c r="I5" s="109"/>
    </row>
    <row r="6" spans="1:9" ht="38.25" x14ac:dyDescent="0.25">
      <c r="A6" s="203" t="s">
        <v>20</v>
      </c>
      <c r="B6" s="204"/>
      <c r="C6" s="205"/>
      <c r="D6" s="110" t="s">
        <v>21</v>
      </c>
      <c r="E6" s="110" t="s">
        <v>68</v>
      </c>
      <c r="F6" s="111" t="s">
        <v>158</v>
      </c>
      <c r="G6" s="111" t="s">
        <v>70</v>
      </c>
      <c r="H6" s="111" t="s">
        <v>159</v>
      </c>
      <c r="I6" s="111" t="s">
        <v>160</v>
      </c>
    </row>
    <row r="7" spans="1:9" ht="25.5" x14ac:dyDescent="0.25">
      <c r="A7" s="206" t="s">
        <v>83</v>
      </c>
      <c r="B7" s="207"/>
      <c r="C7" s="208"/>
      <c r="D7" s="112" t="s">
        <v>84</v>
      </c>
      <c r="E7" s="97">
        <v>1559308</v>
      </c>
      <c r="F7" s="97">
        <v>2067677</v>
      </c>
      <c r="G7" s="97">
        <v>2585201</v>
      </c>
      <c r="H7" s="97">
        <v>2735866</v>
      </c>
      <c r="I7" s="97">
        <v>2734457</v>
      </c>
    </row>
    <row r="8" spans="1:9" ht="25.5" x14ac:dyDescent="0.25">
      <c r="A8" s="188" t="s">
        <v>85</v>
      </c>
      <c r="B8" s="189"/>
      <c r="C8" s="190"/>
      <c r="D8" s="113" t="s">
        <v>86</v>
      </c>
      <c r="E8" s="114">
        <v>1559308</v>
      </c>
      <c r="F8" s="114">
        <v>2067677</v>
      </c>
      <c r="G8" s="114">
        <v>2585201</v>
      </c>
      <c r="H8" s="114">
        <v>2735866</v>
      </c>
      <c r="I8" s="114">
        <v>2734457</v>
      </c>
    </row>
    <row r="9" spans="1:9" x14ac:dyDescent="0.25">
      <c r="A9" s="191" t="s">
        <v>87</v>
      </c>
      <c r="B9" s="192"/>
      <c r="C9" s="193"/>
      <c r="D9" s="115" t="s">
        <v>88</v>
      </c>
      <c r="E9" s="116">
        <f>SUM(E10+E34)</f>
        <v>1552106</v>
      </c>
      <c r="F9" s="116">
        <v>2056677</v>
      </c>
      <c r="G9" s="116">
        <f>G10+G34</f>
        <v>2573701</v>
      </c>
      <c r="H9" s="116">
        <f>H10+H34</f>
        <v>2723866</v>
      </c>
      <c r="I9" s="116">
        <f>I10+I34</f>
        <v>2722457</v>
      </c>
    </row>
    <row r="10" spans="1:9" ht="25.5" x14ac:dyDescent="0.25">
      <c r="A10" s="194" t="s">
        <v>89</v>
      </c>
      <c r="B10" s="195"/>
      <c r="C10" s="196"/>
      <c r="D10" s="117" t="s">
        <v>90</v>
      </c>
      <c r="E10" s="118">
        <v>1254555</v>
      </c>
      <c r="F10" s="118">
        <v>1473069</v>
      </c>
      <c r="G10" s="118">
        <f>SUM(G11+G22+G29)</f>
        <v>2010844</v>
      </c>
      <c r="H10" s="118">
        <f>H11+H22+H29</f>
        <v>2110197</v>
      </c>
      <c r="I10" s="118">
        <f>I11+I22+I29</f>
        <v>2110197</v>
      </c>
    </row>
    <row r="11" spans="1:9" x14ac:dyDescent="0.25">
      <c r="A11" s="164" t="s">
        <v>91</v>
      </c>
      <c r="B11" s="179"/>
      <c r="C11" s="180"/>
      <c r="D11" s="86" t="s">
        <v>92</v>
      </c>
      <c r="E11" s="98">
        <v>81818</v>
      </c>
      <c r="F11" s="98">
        <v>83509</v>
      </c>
      <c r="G11" s="98">
        <v>84344</v>
      </c>
      <c r="H11" s="96">
        <v>89797</v>
      </c>
      <c r="I11" s="119">
        <v>89797</v>
      </c>
    </row>
    <row r="12" spans="1:9" x14ac:dyDescent="0.25">
      <c r="A12" s="197" t="s">
        <v>93</v>
      </c>
      <c r="B12" s="198"/>
      <c r="C12" s="199"/>
      <c r="D12" s="120" t="s">
        <v>94</v>
      </c>
      <c r="E12" s="99">
        <v>78802</v>
      </c>
      <c r="F12" s="99">
        <v>74715</v>
      </c>
      <c r="G12" s="99">
        <v>78943</v>
      </c>
      <c r="H12" s="96">
        <v>84796</v>
      </c>
      <c r="I12" s="119">
        <v>84796</v>
      </c>
    </row>
    <row r="13" spans="1:9" ht="14.25" customHeight="1" x14ac:dyDescent="0.25">
      <c r="A13" s="200" t="s">
        <v>95</v>
      </c>
      <c r="B13" s="201"/>
      <c r="C13" s="202"/>
      <c r="D13" s="121" t="s">
        <v>96</v>
      </c>
      <c r="E13" s="96">
        <v>78802</v>
      </c>
      <c r="F13" s="96">
        <v>74715</v>
      </c>
      <c r="G13" s="96">
        <v>78943</v>
      </c>
      <c r="H13" s="96">
        <v>84796</v>
      </c>
      <c r="I13" s="119">
        <v>84796</v>
      </c>
    </row>
    <row r="14" spans="1:9" ht="15" customHeight="1" x14ac:dyDescent="0.25">
      <c r="A14" s="185">
        <v>3</v>
      </c>
      <c r="B14" s="186"/>
      <c r="C14" s="187"/>
      <c r="D14" s="112" t="s">
        <v>10</v>
      </c>
      <c r="E14" s="96">
        <v>78802</v>
      </c>
      <c r="F14" s="96">
        <f t="shared" ref="F14:F15" si="0">F13</f>
        <v>74715</v>
      </c>
      <c r="G14" s="96">
        <v>78943</v>
      </c>
      <c r="H14" s="96">
        <v>84796</v>
      </c>
      <c r="I14" s="96">
        <v>84796</v>
      </c>
    </row>
    <row r="15" spans="1:9" x14ac:dyDescent="0.25">
      <c r="A15" s="185">
        <v>32</v>
      </c>
      <c r="B15" s="186"/>
      <c r="C15" s="187"/>
      <c r="D15" s="112" t="s">
        <v>22</v>
      </c>
      <c r="E15" s="96">
        <v>78802</v>
      </c>
      <c r="F15" s="96">
        <f t="shared" si="0"/>
        <v>74715</v>
      </c>
      <c r="G15" s="96">
        <v>78943</v>
      </c>
      <c r="H15" s="96">
        <v>84796</v>
      </c>
      <c r="I15" s="119">
        <v>84796</v>
      </c>
    </row>
    <row r="16" spans="1:9" x14ac:dyDescent="0.25">
      <c r="A16" s="185">
        <v>34</v>
      </c>
      <c r="B16" s="186"/>
      <c r="C16" s="187"/>
      <c r="D16" s="112" t="s">
        <v>76</v>
      </c>
      <c r="E16" s="127"/>
      <c r="F16" s="96"/>
      <c r="G16" s="96"/>
      <c r="H16" s="96">
        <f>G16</f>
        <v>0</v>
      </c>
      <c r="I16" s="119">
        <f>G16</f>
        <v>0</v>
      </c>
    </row>
    <row r="17" spans="1:9" x14ac:dyDescent="0.25">
      <c r="A17" s="197" t="s">
        <v>97</v>
      </c>
      <c r="B17" s="198"/>
      <c r="C17" s="199"/>
      <c r="D17" s="120" t="s">
        <v>98</v>
      </c>
      <c r="E17" s="105">
        <v>3016</v>
      </c>
      <c r="F17" s="99">
        <v>8794</v>
      </c>
      <c r="G17" s="150">
        <v>5001</v>
      </c>
      <c r="H17" s="150">
        <f>G17</f>
        <v>5001</v>
      </c>
      <c r="I17" s="43">
        <f>G17</f>
        <v>5001</v>
      </c>
    </row>
    <row r="18" spans="1:9" x14ac:dyDescent="0.25">
      <c r="A18" s="200" t="s">
        <v>95</v>
      </c>
      <c r="B18" s="201"/>
      <c r="C18" s="202"/>
      <c r="D18" s="121" t="s">
        <v>96</v>
      </c>
      <c r="E18" s="106">
        <f t="shared" ref="E18:F20" si="1">E17</f>
        <v>3016</v>
      </c>
      <c r="F18" s="96">
        <f t="shared" si="1"/>
        <v>8794</v>
      </c>
      <c r="G18" s="96">
        <v>5001</v>
      </c>
      <c r="H18" s="96">
        <f t="shared" ref="H18:H19" si="2">G18</f>
        <v>5001</v>
      </c>
      <c r="I18" s="119">
        <f t="shared" ref="I18:I19" si="3">G18</f>
        <v>5001</v>
      </c>
    </row>
    <row r="19" spans="1:9" x14ac:dyDescent="0.25">
      <c r="A19" s="185">
        <v>3</v>
      </c>
      <c r="B19" s="186"/>
      <c r="C19" s="187"/>
      <c r="D19" s="112" t="s">
        <v>10</v>
      </c>
      <c r="E19" s="106">
        <v>3016</v>
      </c>
      <c r="F19" s="96">
        <f t="shared" si="1"/>
        <v>8794</v>
      </c>
      <c r="G19" s="96">
        <v>5001</v>
      </c>
      <c r="H19" s="96">
        <f t="shared" si="2"/>
        <v>5001</v>
      </c>
      <c r="I19" s="119">
        <f t="shared" si="3"/>
        <v>5001</v>
      </c>
    </row>
    <row r="20" spans="1:9" x14ac:dyDescent="0.25">
      <c r="A20" s="185">
        <v>32</v>
      </c>
      <c r="B20" s="186"/>
      <c r="C20" s="187"/>
      <c r="D20" s="112" t="s">
        <v>22</v>
      </c>
      <c r="E20" s="106">
        <v>3016</v>
      </c>
      <c r="F20" s="96">
        <f t="shared" si="1"/>
        <v>8794</v>
      </c>
      <c r="G20" s="96">
        <v>5001</v>
      </c>
      <c r="H20" s="96">
        <f>G20</f>
        <v>5001</v>
      </c>
      <c r="I20" s="119">
        <f>G20</f>
        <v>5001</v>
      </c>
    </row>
    <row r="21" spans="1:9" x14ac:dyDescent="0.25">
      <c r="A21" s="123"/>
      <c r="B21" s="124"/>
      <c r="C21" s="125"/>
      <c r="D21" s="37"/>
      <c r="E21" s="126"/>
      <c r="F21" s="97"/>
      <c r="G21" s="97"/>
      <c r="H21" s="97"/>
      <c r="I21" s="122"/>
    </row>
    <row r="22" spans="1:9" ht="25.5" x14ac:dyDescent="0.25">
      <c r="A22" s="164" t="s">
        <v>99</v>
      </c>
      <c r="B22" s="179"/>
      <c r="C22" s="180"/>
      <c r="D22" s="86" t="s">
        <v>100</v>
      </c>
      <c r="E22" s="98">
        <v>1172337</v>
      </c>
      <c r="F22" s="98">
        <v>1389160</v>
      </c>
      <c r="G22" s="98">
        <v>1926100</v>
      </c>
      <c r="H22" s="98">
        <v>2020000</v>
      </c>
      <c r="I22" s="149">
        <v>2020000</v>
      </c>
    </row>
    <row r="23" spans="1:9" x14ac:dyDescent="0.25">
      <c r="A23" s="197" t="s">
        <v>93</v>
      </c>
      <c r="B23" s="198"/>
      <c r="C23" s="199"/>
      <c r="D23" s="120" t="s">
        <v>94</v>
      </c>
      <c r="E23" s="105"/>
      <c r="F23" s="150">
        <v>1389160</v>
      </c>
      <c r="G23" s="150">
        <v>1926100</v>
      </c>
      <c r="H23" s="150">
        <v>2020000</v>
      </c>
      <c r="I23" s="149">
        <v>2020000</v>
      </c>
    </row>
    <row r="24" spans="1:9" ht="25.5" x14ac:dyDescent="0.25">
      <c r="A24" s="200" t="s">
        <v>101</v>
      </c>
      <c r="B24" s="201"/>
      <c r="C24" s="202"/>
      <c r="D24" s="121" t="s">
        <v>102</v>
      </c>
      <c r="E24" s="96">
        <v>1172337</v>
      </c>
      <c r="F24" s="96">
        <v>1389160</v>
      </c>
      <c r="G24" s="96">
        <v>1926100</v>
      </c>
      <c r="H24" s="96">
        <v>2020000</v>
      </c>
      <c r="I24" s="119">
        <v>2020000</v>
      </c>
    </row>
    <row r="25" spans="1:9" x14ac:dyDescent="0.25">
      <c r="A25" s="185">
        <v>3</v>
      </c>
      <c r="B25" s="186"/>
      <c r="C25" s="187"/>
      <c r="D25" s="112" t="s">
        <v>10</v>
      </c>
      <c r="E25" s="96">
        <v>1172337</v>
      </c>
      <c r="F25" s="96">
        <v>1389160</v>
      </c>
      <c r="G25" s="96">
        <v>1926100</v>
      </c>
      <c r="H25" s="96">
        <v>2020000</v>
      </c>
      <c r="I25" s="119">
        <v>2020000</v>
      </c>
    </row>
    <row r="26" spans="1:9" x14ac:dyDescent="0.25">
      <c r="A26" s="209">
        <v>31</v>
      </c>
      <c r="B26" s="210"/>
      <c r="C26" s="211"/>
      <c r="D26" s="121" t="s">
        <v>11</v>
      </c>
      <c r="E26" s="96">
        <v>1154461</v>
      </c>
      <c r="F26" s="96">
        <v>1364460</v>
      </c>
      <c r="G26" s="96">
        <v>1905000</v>
      </c>
      <c r="H26" s="96">
        <v>1997350</v>
      </c>
      <c r="I26" s="119">
        <v>1997350</v>
      </c>
    </row>
    <row r="27" spans="1:9" x14ac:dyDescent="0.25">
      <c r="A27" s="185">
        <v>32</v>
      </c>
      <c r="B27" s="186"/>
      <c r="C27" s="187"/>
      <c r="D27" s="112" t="s">
        <v>22</v>
      </c>
      <c r="E27" s="96">
        <v>17876</v>
      </c>
      <c r="F27" s="96">
        <v>24700</v>
      </c>
      <c r="G27" s="96">
        <v>21100</v>
      </c>
      <c r="H27" s="96">
        <v>22650</v>
      </c>
      <c r="I27" s="119">
        <v>22650</v>
      </c>
    </row>
    <row r="28" spans="1:9" x14ac:dyDescent="0.25">
      <c r="A28" s="215"/>
      <c r="B28" s="216"/>
      <c r="C28" s="217"/>
      <c r="D28" s="37"/>
      <c r="E28" s="126"/>
      <c r="F28" s="97"/>
      <c r="G28" s="97"/>
      <c r="H28" s="97"/>
      <c r="I28" s="122"/>
    </row>
    <row r="29" spans="1:9" x14ac:dyDescent="0.25">
      <c r="A29" s="164" t="s">
        <v>103</v>
      </c>
      <c r="B29" s="179"/>
      <c r="C29" s="180"/>
      <c r="D29" s="86" t="s">
        <v>104</v>
      </c>
      <c r="E29" s="98">
        <v>400</v>
      </c>
      <c r="F29" s="98">
        <v>400</v>
      </c>
      <c r="G29" s="98">
        <v>400</v>
      </c>
      <c r="H29" s="98">
        <f t="shared" ref="H29:H31" si="4">G29</f>
        <v>400</v>
      </c>
      <c r="I29" s="149">
        <f t="shared" ref="I29:I31" si="5">G29</f>
        <v>400</v>
      </c>
    </row>
    <row r="30" spans="1:9" x14ac:dyDescent="0.25">
      <c r="A30" s="197" t="s">
        <v>93</v>
      </c>
      <c r="B30" s="198"/>
      <c r="C30" s="199"/>
      <c r="D30" s="120" t="s">
        <v>94</v>
      </c>
      <c r="E30" s="99">
        <v>400</v>
      </c>
      <c r="F30" s="99">
        <v>400</v>
      </c>
      <c r="G30" s="150">
        <v>400</v>
      </c>
      <c r="H30" s="150">
        <f t="shared" si="4"/>
        <v>400</v>
      </c>
      <c r="I30" s="43">
        <f t="shared" si="5"/>
        <v>400</v>
      </c>
    </row>
    <row r="31" spans="1:9" x14ac:dyDescent="0.25">
      <c r="A31" s="200" t="s">
        <v>95</v>
      </c>
      <c r="B31" s="201"/>
      <c r="C31" s="202"/>
      <c r="D31" s="121" t="s">
        <v>96</v>
      </c>
      <c r="E31" s="96">
        <v>400</v>
      </c>
      <c r="F31" s="96">
        <v>400</v>
      </c>
      <c r="G31" s="96">
        <v>400</v>
      </c>
      <c r="H31" s="96">
        <f t="shared" si="4"/>
        <v>400</v>
      </c>
      <c r="I31" s="119">
        <f t="shared" si="5"/>
        <v>400</v>
      </c>
    </row>
    <row r="32" spans="1:9" ht="25.5" x14ac:dyDescent="0.25">
      <c r="A32" s="185">
        <v>42</v>
      </c>
      <c r="B32" s="186"/>
      <c r="C32" s="187"/>
      <c r="D32" s="112" t="s">
        <v>105</v>
      </c>
      <c r="E32" s="96">
        <v>400</v>
      </c>
      <c r="F32" s="96">
        <v>400</v>
      </c>
      <c r="G32" s="96">
        <v>400</v>
      </c>
      <c r="H32" s="96">
        <f>G32</f>
        <v>400</v>
      </c>
      <c r="I32" s="119">
        <f>G32</f>
        <v>400</v>
      </c>
    </row>
    <row r="33" spans="1:9" x14ac:dyDescent="0.25">
      <c r="A33" s="215"/>
      <c r="B33" s="216"/>
      <c r="C33" s="217"/>
      <c r="D33" s="37"/>
      <c r="E33" s="126"/>
      <c r="F33" s="97"/>
      <c r="G33" s="97"/>
      <c r="H33" s="97"/>
      <c r="I33" s="122"/>
    </row>
    <row r="34" spans="1:9" ht="25.5" x14ac:dyDescent="0.25">
      <c r="A34" s="218" t="s">
        <v>106</v>
      </c>
      <c r="B34" s="219"/>
      <c r="C34" s="220"/>
      <c r="D34" s="128" t="s">
        <v>107</v>
      </c>
      <c r="E34" s="154">
        <v>297551</v>
      </c>
      <c r="F34" s="154">
        <v>583608</v>
      </c>
      <c r="G34" s="100">
        <f>SUM(G35+G63+G127)</f>
        <v>562857</v>
      </c>
      <c r="H34" s="100">
        <f>H35+H63+H127</f>
        <v>613669</v>
      </c>
      <c r="I34" s="100">
        <f>I35+I63+I127</f>
        <v>612260</v>
      </c>
    </row>
    <row r="35" spans="1:9" x14ac:dyDescent="0.25">
      <c r="A35" s="164" t="s">
        <v>108</v>
      </c>
      <c r="B35" s="179"/>
      <c r="C35" s="180"/>
      <c r="D35" s="86" t="s">
        <v>109</v>
      </c>
      <c r="E35" s="101">
        <v>114600</v>
      </c>
      <c r="F35" s="101">
        <v>199629</v>
      </c>
      <c r="G35" s="101">
        <f>SUM(G36+G55)</f>
        <v>231900</v>
      </c>
      <c r="H35" s="98">
        <f>SUM(H36+H55)</f>
        <v>247150</v>
      </c>
      <c r="I35" s="149">
        <f>SUM(I36+I55)</f>
        <v>245741</v>
      </c>
    </row>
    <row r="36" spans="1:9" x14ac:dyDescent="0.25">
      <c r="A36" s="197" t="s">
        <v>93</v>
      </c>
      <c r="B36" s="198"/>
      <c r="C36" s="199"/>
      <c r="D36" s="120" t="s">
        <v>94</v>
      </c>
      <c r="E36" s="102">
        <v>77925</v>
      </c>
      <c r="F36" s="102">
        <v>182329</v>
      </c>
      <c r="G36" s="151">
        <f>SUM(G37+G41+G48+G52)</f>
        <v>213900</v>
      </c>
      <c r="H36" s="150">
        <f>SUM(H37+H41+H48+H52)</f>
        <v>224150</v>
      </c>
      <c r="I36" s="43">
        <f>SUM(I37+I41+I48+I52)</f>
        <v>222741</v>
      </c>
    </row>
    <row r="37" spans="1:9" x14ac:dyDescent="0.25">
      <c r="A37" s="212" t="s">
        <v>110</v>
      </c>
      <c r="B37" s="213"/>
      <c r="C37" s="214"/>
      <c r="D37" s="129" t="s">
        <v>111</v>
      </c>
      <c r="E37" s="103">
        <v>77925</v>
      </c>
      <c r="F37" s="103">
        <v>115008</v>
      </c>
      <c r="G37" s="103">
        <v>135000</v>
      </c>
      <c r="H37" s="96">
        <v>144500</v>
      </c>
      <c r="I37" s="119">
        <v>144500</v>
      </c>
    </row>
    <row r="38" spans="1:9" x14ac:dyDescent="0.25">
      <c r="A38" s="185">
        <v>3</v>
      </c>
      <c r="B38" s="186"/>
      <c r="C38" s="187"/>
      <c r="D38" s="112" t="s">
        <v>10</v>
      </c>
      <c r="E38" s="96">
        <v>76946</v>
      </c>
      <c r="F38" s="103">
        <v>115008</v>
      </c>
      <c r="G38" s="96">
        <v>135000</v>
      </c>
      <c r="H38" s="96">
        <v>144500</v>
      </c>
      <c r="I38" s="119">
        <v>144500</v>
      </c>
    </row>
    <row r="39" spans="1:9" x14ac:dyDescent="0.25">
      <c r="A39" s="209">
        <v>31</v>
      </c>
      <c r="B39" s="210"/>
      <c r="C39" s="211"/>
      <c r="D39" s="121" t="s">
        <v>11</v>
      </c>
      <c r="E39" s="96">
        <v>975</v>
      </c>
      <c r="F39" s="103">
        <v>113100</v>
      </c>
      <c r="G39" s="96">
        <v>133000</v>
      </c>
      <c r="H39" s="96">
        <v>142000</v>
      </c>
      <c r="I39" s="119">
        <v>142000</v>
      </c>
    </row>
    <row r="40" spans="1:9" x14ac:dyDescent="0.25">
      <c r="A40" s="185">
        <v>32</v>
      </c>
      <c r="B40" s="186"/>
      <c r="C40" s="187"/>
      <c r="D40" s="112" t="s">
        <v>22</v>
      </c>
      <c r="E40" s="106"/>
      <c r="F40" s="96">
        <v>1908</v>
      </c>
      <c r="G40" s="96">
        <v>2000</v>
      </c>
      <c r="H40" s="96">
        <v>2500</v>
      </c>
      <c r="I40" s="119">
        <v>2500</v>
      </c>
    </row>
    <row r="41" spans="1:9" ht="25.5" x14ac:dyDescent="0.25">
      <c r="A41" s="212" t="s">
        <v>112</v>
      </c>
      <c r="B41" s="213"/>
      <c r="C41" s="214"/>
      <c r="D41" s="129" t="s">
        <v>113</v>
      </c>
      <c r="E41" s="103">
        <v>35956</v>
      </c>
      <c r="F41" s="103">
        <v>60990</v>
      </c>
      <c r="G41" s="103">
        <v>68550</v>
      </c>
      <c r="H41" s="103">
        <v>68550</v>
      </c>
      <c r="I41" s="103">
        <v>68550</v>
      </c>
    </row>
    <row r="42" spans="1:9" x14ac:dyDescent="0.25">
      <c r="A42" s="185">
        <v>3</v>
      </c>
      <c r="B42" s="186"/>
      <c r="C42" s="187"/>
      <c r="D42" s="112" t="s">
        <v>10</v>
      </c>
      <c r="E42" s="96">
        <v>23527</v>
      </c>
      <c r="F42" s="96">
        <v>49050</v>
      </c>
      <c r="G42" s="96">
        <f>SUM(G43+G44+G45+G46)</f>
        <v>54550</v>
      </c>
      <c r="H42" s="96">
        <v>54550</v>
      </c>
      <c r="I42" s="119">
        <v>54550</v>
      </c>
    </row>
    <row r="43" spans="1:9" x14ac:dyDescent="0.25">
      <c r="A43" s="209">
        <v>31</v>
      </c>
      <c r="B43" s="210"/>
      <c r="C43" s="211"/>
      <c r="D43" s="121" t="s">
        <v>11</v>
      </c>
      <c r="E43" s="96">
        <v>9211</v>
      </c>
      <c r="F43" s="96">
        <v>26900</v>
      </c>
      <c r="G43" s="96">
        <v>29500</v>
      </c>
      <c r="H43" s="96">
        <f>G43</f>
        <v>29500</v>
      </c>
      <c r="I43" s="119">
        <f>G43</f>
        <v>29500</v>
      </c>
    </row>
    <row r="44" spans="1:9" x14ac:dyDescent="0.25">
      <c r="A44" s="185">
        <v>32</v>
      </c>
      <c r="B44" s="186"/>
      <c r="C44" s="187"/>
      <c r="D44" s="112" t="s">
        <v>22</v>
      </c>
      <c r="E44" s="96">
        <v>14046</v>
      </c>
      <c r="F44" s="96">
        <v>21610</v>
      </c>
      <c r="G44" s="96">
        <v>24500</v>
      </c>
      <c r="H44" s="96">
        <f>G44</f>
        <v>24500</v>
      </c>
      <c r="I44" s="119">
        <f>G44</f>
        <v>24500</v>
      </c>
    </row>
    <row r="45" spans="1:9" x14ac:dyDescent="0.25">
      <c r="A45" s="185">
        <v>34</v>
      </c>
      <c r="B45" s="186"/>
      <c r="C45" s="187"/>
      <c r="D45" s="112" t="s">
        <v>76</v>
      </c>
      <c r="E45" s="106"/>
      <c r="F45" s="106">
        <v>40</v>
      </c>
      <c r="G45" s="96">
        <v>50</v>
      </c>
      <c r="H45" s="96">
        <f>G45</f>
        <v>50</v>
      </c>
      <c r="I45" s="119">
        <f>G45</f>
        <v>50</v>
      </c>
    </row>
    <row r="46" spans="1:9" x14ac:dyDescent="0.25">
      <c r="A46" s="185">
        <v>37</v>
      </c>
      <c r="B46" s="186"/>
      <c r="C46" s="187"/>
      <c r="D46" s="112" t="s">
        <v>114</v>
      </c>
      <c r="E46" s="106"/>
      <c r="F46" s="96">
        <v>500</v>
      </c>
      <c r="G46" s="96">
        <v>500</v>
      </c>
      <c r="H46" s="96">
        <f>G46</f>
        <v>500</v>
      </c>
      <c r="I46" s="119">
        <f>G46</f>
        <v>500</v>
      </c>
    </row>
    <row r="47" spans="1:9" ht="25.5" x14ac:dyDescent="0.25">
      <c r="A47" s="185">
        <v>42</v>
      </c>
      <c r="B47" s="186"/>
      <c r="C47" s="187"/>
      <c r="D47" s="112" t="s">
        <v>115</v>
      </c>
      <c r="E47" s="96">
        <v>12699</v>
      </c>
      <c r="F47" s="96">
        <v>11940</v>
      </c>
      <c r="G47" s="96">
        <v>13600</v>
      </c>
      <c r="H47" s="96">
        <f>G47</f>
        <v>13600</v>
      </c>
      <c r="I47" s="119">
        <f>G47</f>
        <v>13600</v>
      </c>
    </row>
    <row r="48" spans="1:9" x14ac:dyDescent="0.25">
      <c r="A48" s="212" t="s">
        <v>116</v>
      </c>
      <c r="B48" s="213"/>
      <c r="C48" s="214"/>
      <c r="D48" s="129" t="s">
        <v>117</v>
      </c>
      <c r="E48" s="103">
        <v>719</v>
      </c>
      <c r="F48" s="103">
        <v>5136</v>
      </c>
      <c r="G48" s="103">
        <v>9100</v>
      </c>
      <c r="H48" s="103">
        <v>9100</v>
      </c>
      <c r="I48" s="131">
        <v>7691</v>
      </c>
    </row>
    <row r="49" spans="1:9" x14ac:dyDescent="0.25">
      <c r="A49" s="185">
        <v>3</v>
      </c>
      <c r="B49" s="186"/>
      <c r="C49" s="187"/>
      <c r="D49" s="112" t="s">
        <v>10</v>
      </c>
      <c r="E49" s="106"/>
      <c r="F49" s="96">
        <v>5136</v>
      </c>
      <c r="G49" s="96">
        <v>9100</v>
      </c>
      <c r="H49" s="103">
        <v>9100</v>
      </c>
      <c r="I49" s="119">
        <f>SUM(I50:I51)</f>
        <v>7691</v>
      </c>
    </row>
    <row r="50" spans="1:9" x14ac:dyDescent="0.25">
      <c r="A50" s="209">
        <v>31</v>
      </c>
      <c r="B50" s="210"/>
      <c r="C50" s="211"/>
      <c r="D50" s="121" t="s">
        <v>11</v>
      </c>
      <c r="E50" s="96"/>
      <c r="F50" s="96">
        <v>2319</v>
      </c>
      <c r="G50" s="96">
        <v>2500</v>
      </c>
      <c r="H50" s="96">
        <f>G50</f>
        <v>2500</v>
      </c>
      <c r="I50" s="119">
        <v>1091</v>
      </c>
    </row>
    <row r="51" spans="1:9" x14ac:dyDescent="0.25">
      <c r="A51" s="185">
        <v>32</v>
      </c>
      <c r="B51" s="186"/>
      <c r="C51" s="187"/>
      <c r="D51" s="112" t="s">
        <v>22</v>
      </c>
      <c r="E51" s="96">
        <v>719</v>
      </c>
      <c r="F51" s="96">
        <v>2817</v>
      </c>
      <c r="G51" s="96">
        <v>3600</v>
      </c>
      <c r="H51" s="96">
        <f>G51</f>
        <v>3600</v>
      </c>
      <c r="I51" s="119">
        <v>6600</v>
      </c>
    </row>
    <row r="52" spans="1:9" x14ac:dyDescent="0.25">
      <c r="A52" s="212" t="s">
        <v>118</v>
      </c>
      <c r="B52" s="213"/>
      <c r="C52" s="214"/>
      <c r="D52" s="132" t="s">
        <v>119</v>
      </c>
      <c r="E52" s="103"/>
      <c r="F52" s="103">
        <v>1195</v>
      </c>
      <c r="G52" s="96">
        <v>1250</v>
      </c>
      <c r="H52" s="103">
        <v>2000</v>
      </c>
      <c r="I52" s="131">
        <v>2000</v>
      </c>
    </row>
    <row r="53" spans="1:9" ht="25.5" x14ac:dyDescent="0.25">
      <c r="A53" s="185">
        <v>42</v>
      </c>
      <c r="B53" s="186"/>
      <c r="C53" s="187"/>
      <c r="D53" s="112" t="s">
        <v>115</v>
      </c>
      <c r="E53" s="106"/>
      <c r="F53" s="96">
        <v>1195</v>
      </c>
      <c r="G53" s="96">
        <v>1250</v>
      </c>
      <c r="H53" s="96">
        <v>2000</v>
      </c>
      <c r="I53" s="119">
        <v>2000</v>
      </c>
    </row>
    <row r="54" spans="1:9" x14ac:dyDescent="0.25">
      <c r="A54" s="123"/>
      <c r="B54" s="124"/>
      <c r="C54" s="125"/>
      <c r="D54" s="104"/>
      <c r="E54" s="126"/>
      <c r="F54" s="97"/>
      <c r="G54" s="97"/>
      <c r="H54" s="97"/>
      <c r="I54" s="122"/>
    </row>
    <row r="55" spans="1:9" x14ac:dyDescent="0.25">
      <c r="A55" s="197" t="s">
        <v>97</v>
      </c>
      <c r="B55" s="198"/>
      <c r="C55" s="199"/>
      <c r="D55" s="120" t="s">
        <v>98</v>
      </c>
      <c r="E55" s="99">
        <v>7323</v>
      </c>
      <c r="F55" s="99">
        <v>17300</v>
      </c>
      <c r="G55" s="150">
        <v>18000</v>
      </c>
      <c r="H55" s="150">
        <v>23000</v>
      </c>
      <c r="I55" s="43">
        <v>23000</v>
      </c>
    </row>
    <row r="56" spans="1:9" ht="25.5" x14ac:dyDescent="0.25">
      <c r="A56" s="212" t="s">
        <v>112</v>
      </c>
      <c r="B56" s="213"/>
      <c r="C56" s="214"/>
      <c r="D56" s="129" t="s">
        <v>113</v>
      </c>
      <c r="E56" s="103">
        <v>5057</v>
      </c>
      <c r="F56" s="103">
        <v>14500</v>
      </c>
      <c r="G56" s="103">
        <v>15000</v>
      </c>
      <c r="H56" s="103">
        <v>20000</v>
      </c>
      <c r="I56" s="103">
        <v>20000</v>
      </c>
    </row>
    <row r="57" spans="1:9" x14ac:dyDescent="0.25">
      <c r="A57" s="185">
        <v>3</v>
      </c>
      <c r="B57" s="186"/>
      <c r="C57" s="187"/>
      <c r="D57" s="112" t="s">
        <v>10</v>
      </c>
      <c r="E57" s="96">
        <v>5057</v>
      </c>
      <c r="F57" s="103">
        <v>14500</v>
      </c>
      <c r="G57" s="96">
        <v>15000</v>
      </c>
      <c r="H57" s="96">
        <v>20000</v>
      </c>
      <c r="I57" s="119">
        <v>20000</v>
      </c>
    </row>
    <row r="58" spans="1:9" x14ac:dyDescent="0.25">
      <c r="A58" s="185">
        <v>32</v>
      </c>
      <c r="B58" s="186"/>
      <c r="C58" s="187"/>
      <c r="D58" s="112" t="s">
        <v>22</v>
      </c>
      <c r="E58" s="96">
        <v>5057</v>
      </c>
      <c r="F58" s="103">
        <v>14500</v>
      </c>
      <c r="G58" s="96">
        <v>15000</v>
      </c>
      <c r="H58" s="96">
        <v>20000</v>
      </c>
      <c r="I58" s="119">
        <v>20000</v>
      </c>
    </row>
    <row r="59" spans="1:9" x14ac:dyDescent="0.25">
      <c r="A59" s="212" t="s">
        <v>116</v>
      </c>
      <c r="B59" s="213"/>
      <c r="C59" s="214"/>
      <c r="D59" s="129" t="s">
        <v>117</v>
      </c>
      <c r="E59" s="103">
        <v>2267</v>
      </c>
      <c r="F59" s="103">
        <v>2800</v>
      </c>
      <c r="G59" s="103">
        <v>3000</v>
      </c>
      <c r="H59" s="103">
        <v>3000</v>
      </c>
      <c r="I59" s="131">
        <v>3000</v>
      </c>
    </row>
    <row r="60" spans="1:9" x14ac:dyDescent="0.25">
      <c r="A60" s="185">
        <v>3</v>
      </c>
      <c r="B60" s="186"/>
      <c r="C60" s="187"/>
      <c r="D60" s="112" t="s">
        <v>10</v>
      </c>
      <c r="E60" s="97">
        <v>2267</v>
      </c>
      <c r="F60" s="103">
        <v>2800</v>
      </c>
      <c r="G60" s="96">
        <v>3000</v>
      </c>
      <c r="H60" s="96">
        <v>3000</v>
      </c>
      <c r="I60" s="119">
        <v>3000</v>
      </c>
    </row>
    <row r="61" spans="1:9" x14ac:dyDescent="0.25">
      <c r="A61" s="185">
        <v>32</v>
      </c>
      <c r="B61" s="186"/>
      <c r="C61" s="187"/>
      <c r="D61" s="112" t="s">
        <v>22</v>
      </c>
      <c r="E61" s="97">
        <v>2267</v>
      </c>
      <c r="F61" s="103">
        <v>2800</v>
      </c>
      <c r="G61" s="96">
        <v>3000</v>
      </c>
      <c r="H61" s="96">
        <f>G61</f>
        <v>3000</v>
      </c>
      <c r="I61" s="119">
        <f>G61</f>
        <v>3000</v>
      </c>
    </row>
    <row r="62" spans="1:9" x14ac:dyDescent="0.25">
      <c r="A62" s="133"/>
      <c r="B62" s="134"/>
      <c r="C62" s="135"/>
      <c r="D62" s="121"/>
      <c r="E62" s="126"/>
      <c r="F62" s="97"/>
      <c r="G62" s="97"/>
      <c r="H62" s="97"/>
      <c r="I62" s="122"/>
    </row>
    <row r="63" spans="1:9" x14ac:dyDescent="0.25">
      <c r="A63" s="164" t="s">
        <v>120</v>
      </c>
      <c r="B63" s="179"/>
      <c r="C63" s="180"/>
      <c r="D63" s="86" t="s">
        <v>121</v>
      </c>
      <c r="E63" s="98">
        <v>62927</v>
      </c>
      <c r="F63" s="98">
        <v>177129</v>
      </c>
      <c r="G63" s="98">
        <f>SUM(G64+G112)</f>
        <v>154470</v>
      </c>
      <c r="H63" s="98">
        <f>SUM(H64+H112)</f>
        <v>186519</v>
      </c>
      <c r="I63" s="98">
        <f>I64+I112</f>
        <v>186519</v>
      </c>
    </row>
    <row r="64" spans="1:9" x14ac:dyDescent="0.25">
      <c r="A64" s="197" t="s">
        <v>93</v>
      </c>
      <c r="B64" s="198"/>
      <c r="C64" s="199"/>
      <c r="D64" s="120" t="s">
        <v>94</v>
      </c>
      <c r="E64" s="99">
        <f>SUM(E65+E72+E80+E84+E89+E92+E95+E108)</f>
        <v>14517</v>
      </c>
      <c r="F64" s="150">
        <v>106194</v>
      </c>
      <c r="G64" s="99">
        <f>SUM(G65+G72+G80+G84+G89+G92+G95+G108)</f>
        <v>93270</v>
      </c>
      <c r="H64" s="99">
        <f>SUM(H65+H72+H80+H84+H89+H92+H95+H108+H123)</f>
        <v>120319</v>
      </c>
      <c r="I64" s="99">
        <f>SUM(I65+I72+I80+I84+I89+I92+I95+I108+I123)</f>
        <v>120319</v>
      </c>
    </row>
    <row r="65" spans="1:9" ht="25.5" x14ac:dyDescent="0.25">
      <c r="A65" s="212" t="s">
        <v>110</v>
      </c>
      <c r="B65" s="213"/>
      <c r="C65" s="214"/>
      <c r="D65" s="129" t="s">
        <v>122</v>
      </c>
      <c r="E65" s="96">
        <v>4547</v>
      </c>
      <c r="F65" s="103">
        <v>12940</v>
      </c>
      <c r="G65" s="96">
        <v>11800</v>
      </c>
      <c r="H65" s="96">
        <v>12950</v>
      </c>
      <c r="I65" s="96">
        <v>12950</v>
      </c>
    </row>
    <row r="66" spans="1:9" x14ac:dyDescent="0.25">
      <c r="A66" s="185">
        <v>3</v>
      </c>
      <c r="B66" s="186"/>
      <c r="C66" s="187"/>
      <c r="D66" s="112" t="s">
        <v>10</v>
      </c>
      <c r="E66" s="96">
        <v>4547</v>
      </c>
      <c r="F66" s="103">
        <v>12940</v>
      </c>
      <c r="G66" s="96">
        <v>11800</v>
      </c>
      <c r="H66" s="96">
        <v>12950</v>
      </c>
      <c r="I66" s="96">
        <v>12950</v>
      </c>
    </row>
    <row r="67" spans="1:9" x14ac:dyDescent="0.25">
      <c r="A67" s="209">
        <v>31</v>
      </c>
      <c r="B67" s="210"/>
      <c r="C67" s="211"/>
      <c r="D67" s="121" t="s">
        <v>11</v>
      </c>
      <c r="E67" s="96">
        <v>4093</v>
      </c>
      <c r="F67" s="96">
        <v>10560</v>
      </c>
      <c r="G67" s="96">
        <v>10400</v>
      </c>
      <c r="H67" s="96">
        <v>10700</v>
      </c>
      <c r="I67" s="119">
        <v>10700</v>
      </c>
    </row>
    <row r="68" spans="1:9" x14ac:dyDescent="0.25">
      <c r="A68" s="185">
        <v>32</v>
      </c>
      <c r="B68" s="186"/>
      <c r="C68" s="187"/>
      <c r="D68" s="112" t="s">
        <v>22</v>
      </c>
      <c r="E68" s="96">
        <v>580</v>
      </c>
      <c r="F68" s="96">
        <v>2380</v>
      </c>
      <c r="G68" s="96">
        <v>1400</v>
      </c>
      <c r="H68" s="96">
        <v>2250</v>
      </c>
      <c r="I68" s="119">
        <v>2250</v>
      </c>
    </row>
    <row r="69" spans="1:9" ht="25.5" x14ac:dyDescent="0.25">
      <c r="A69" s="212" t="s">
        <v>112</v>
      </c>
      <c r="B69" s="213"/>
      <c r="C69" s="214"/>
      <c r="D69" s="129" t="s">
        <v>113</v>
      </c>
      <c r="E69" s="130"/>
      <c r="F69" s="103"/>
      <c r="G69" s="96"/>
      <c r="H69" s="96"/>
      <c r="I69" s="96"/>
    </row>
    <row r="70" spans="1:9" x14ac:dyDescent="0.25">
      <c r="A70" s="185">
        <v>32</v>
      </c>
      <c r="B70" s="186"/>
      <c r="C70" s="187"/>
      <c r="D70" s="112" t="s">
        <v>22</v>
      </c>
      <c r="E70" s="106"/>
      <c r="F70" s="96"/>
      <c r="G70" s="96"/>
      <c r="H70" s="96"/>
      <c r="I70" s="119">
        <f>G70</f>
        <v>0</v>
      </c>
    </row>
    <row r="71" spans="1:9" ht="25.5" x14ac:dyDescent="0.25">
      <c r="A71" s="185">
        <v>42</v>
      </c>
      <c r="B71" s="186"/>
      <c r="C71" s="187"/>
      <c r="D71" s="112" t="s">
        <v>115</v>
      </c>
      <c r="E71" s="126"/>
      <c r="F71" s="97"/>
      <c r="G71" s="96"/>
      <c r="H71" s="96"/>
      <c r="I71" s="119">
        <f>G71</f>
        <v>0</v>
      </c>
    </row>
    <row r="72" spans="1:9" ht="25.5" x14ac:dyDescent="0.25">
      <c r="A72" s="200" t="s">
        <v>101</v>
      </c>
      <c r="B72" s="201"/>
      <c r="C72" s="202"/>
      <c r="D72" s="121" t="s">
        <v>102</v>
      </c>
      <c r="E72" s="96">
        <v>4735</v>
      </c>
      <c r="F72" s="96">
        <v>48026</v>
      </c>
      <c r="G72" s="96">
        <v>48670</v>
      </c>
      <c r="H72" s="96">
        <f>SUM(H74:H78)</f>
        <v>50570</v>
      </c>
      <c r="I72" s="96">
        <v>50570</v>
      </c>
    </row>
    <row r="73" spans="1:9" x14ac:dyDescent="0.25">
      <c r="A73" s="185">
        <v>3</v>
      </c>
      <c r="B73" s="186"/>
      <c r="C73" s="187"/>
      <c r="D73" s="112" t="s">
        <v>10</v>
      </c>
      <c r="E73" s="96"/>
      <c r="F73" s="96">
        <v>33768</v>
      </c>
      <c r="G73" s="96">
        <v>31570</v>
      </c>
      <c r="H73" s="96">
        <f>SUM(H74:H78)</f>
        <v>50570</v>
      </c>
      <c r="I73" s="96">
        <v>31570</v>
      </c>
    </row>
    <row r="74" spans="1:9" x14ac:dyDescent="0.25">
      <c r="A74" s="209">
        <v>31</v>
      </c>
      <c r="B74" s="210"/>
      <c r="C74" s="211"/>
      <c r="D74" s="121" t="s">
        <v>11</v>
      </c>
      <c r="E74" s="96">
        <v>826</v>
      </c>
      <c r="F74" s="96">
        <v>3117</v>
      </c>
      <c r="G74" s="96">
        <v>1550</v>
      </c>
      <c r="H74" s="96">
        <v>2050</v>
      </c>
      <c r="I74" s="119">
        <v>2050</v>
      </c>
    </row>
    <row r="75" spans="1:9" x14ac:dyDescent="0.25">
      <c r="A75" s="185">
        <v>32</v>
      </c>
      <c r="B75" s="186"/>
      <c r="C75" s="187"/>
      <c r="D75" s="112" t="s">
        <v>22</v>
      </c>
      <c r="E75" s="96">
        <v>1740</v>
      </c>
      <c r="F75" s="96">
        <v>12631</v>
      </c>
      <c r="G75" s="96">
        <v>13300</v>
      </c>
      <c r="H75" s="96">
        <v>31800</v>
      </c>
      <c r="I75" s="119">
        <v>31800</v>
      </c>
    </row>
    <row r="76" spans="1:9" x14ac:dyDescent="0.25">
      <c r="A76" s="185">
        <v>34</v>
      </c>
      <c r="B76" s="186"/>
      <c r="C76" s="187"/>
      <c r="D76" s="112" t="s">
        <v>76</v>
      </c>
      <c r="E76" s="126"/>
      <c r="F76" s="96">
        <v>20</v>
      </c>
      <c r="G76" s="96">
        <v>20</v>
      </c>
      <c r="H76" s="96">
        <f>G76</f>
        <v>20</v>
      </c>
      <c r="I76" s="119">
        <f>G76</f>
        <v>20</v>
      </c>
    </row>
    <row r="77" spans="1:9" x14ac:dyDescent="0.25">
      <c r="A77" s="185">
        <v>37</v>
      </c>
      <c r="B77" s="186"/>
      <c r="C77" s="187"/>
      <c r="D77" s="112" t="s">
        <v>114</v>
      </c>
      <c r="E77" s="96">
        <v>999</v>
      </c>
      <c r="F77" s="96">
        <v>17500</v>
      </c>
      <c r="G77" s="96">
        <v>16500</v>
      </c>
      <c r="H77" s="96">
        <f>G77</f>
        <v>16500</v>
      </c>
      <c r="I77" s="119">
        <f>G77</f>
        <v>16500</v>
      </c>
    </row>
    <row r="78" spans="1:9" x14ac:dyDescent="0.25">
      <c r="A78" s="185">
        <v>38</v>
      </c>
      <c r="B78" s="186"/>
      <c r="C78" s="187"/>
      <c r="D78" s="112" t="s">
        <v>123</v>
      </c>
      <c r="E78" s="96">
        <v>101</v>
      </c>
      <c r="F78" s="96">
        <v>500</v>
      </c>
      <c r="G78" s="96">
        <v>200</v>
      </c>
      <c r="H78" s="96">
        <f>G78</f>
        <v>200</v>
      </c>
      <c r="I78" s="119">
        <f>G78</f>
        <v>200</v>
      </c>
    </row>
    <row r="79" spans="1:9" ht="25.5" x14ac:dyDescent="0.25">
      <c r="A79" s="185">
        <v>42</v>
      </c>
      <c r="B79" s="186"/>
      <c r="C79" s="187"/>
      <c r="D79" s="112" t="s">
        <v>115</v>
      </c>
      <c r="E79" s="96">
        <v>1069</v>
      </c>
      <c r="F79" s="96">
        <v>14258</v>
      </c>
      <c r="G79" s="96">
        <v>10700</v>
      </c>
      <c r="H79" s="96">
        <v>18000</v>
      </c>
      <c r="I79" s="119">
        <v>18000</v>
      </c>
    </row>
    <row r="80" spans="1:9" x14ac:dyDescent="0.25">
      <c r="A80" s="212" t="s">
        <v>124</v>
      </c>
      <c r="B80" s="213"/>
      <c r="C80" s="214"/>
      <c r="D80" s="129" t="s">
        <v>125</v>
      </c>
      <c r="E80" s="106"/>
      <c r="F80" s="103">
        <v>17600</v>
      </c>
      <c r="G80" s="96">
        <v>10700</v>
      </c>
      <c r="H80" s="96">
        <v>14699</v>
      </c>
      <c r="I80" s="96">
        <v>15249</v>
      </c>
    </row>
    <row r="81" spans="1:9" x14ac:dyDescent="0.25">
      <c r="A81" s="185">
        <v>3</v>
      </c>
      <c r="B81" s="186"/>
      <c r="C81" s="187"/>
      <c r="D81" s="112" t="s">
        <v>10</v>
      </c>
      <c r="E81" s="106"/>
      <c r="F81" s="96">
        <v>17600</v>
      </c>
      <c r="G81" s="96">
        <v>10700</v>
      </c>
      <c r="H81" s="96">
        <v>14699</v>
      </c>
      <c r="I81" s="96">
        <v>15249</v>
      </c>
    </row>
    <row r="82" spans="1:9" x14ac:dyDescent="0.25">
      <c r="A82" s="209">
        <v>31</v>
      </c>
      <c r="B82" s="210"/>
      <c r="C82" s="211"/>
      <c r="D82" s="121" t="s">
        <v>11</v>
      </c>
      <c r="E82" s="106"/>
      <c r="F82" s="96">
        <v>17000</v>
      </c>
      <c r="G82" s="96">
        <v>10700</v>
      </c>
      <c r="H82" s="96">
        <v>14699</v>
      </c>
      <c r="I82" s="119">
        <v>15249</v>
      </c>
    </row>
    <row r="83" spans="1:9" x14ac:dyDescent="0.25">
      <c r="A83" s="185">
        <v>32</v>
      </c>
      <c r="B83" s="186"/>
      <c r="C83" s="187"/>
      <c r="D83" s="112" t="s">
        <v>22</v>
      </c>
      <c r="E83" s="106"/>
      <c r="F83" s="96">
        <v>600</v>
      </c>
      <c r="G83" s="96">
        <v>200</v>
      </c>
      <c r="H83" s="96">
        <v>200</v>
      </c>
      <c r="I83" s="119">
        <f>G83</f>
        <v>200</v>
      </c>
    </row>
    <row r="84" spans="1:9" ht="19.5" customHeight="1" x14ac:dyDescent="0.25">
      <c r="A84" s="212" t="s">
        <v>126</v>
      </c>
      <c r="B84" s="213"/>
      <c r="C84" s="214"/>
      <c r="D84" s="129" t="s">
        <v>127</v>
      </c>
      <c r="E84" s="106"/>
      <c r="F84" s="96">
        <v>6970</v>
      </c>
      <c r="G84" s="96">
        <v>6400</v>
      </c>
      <c r="H84" s="96">
        <v>6400</v>
      </c>
      <c r="I84" s="96">
        <v>6100</v>
      </c>
    </row>
    <row r="85" spans="1:9" x14ac:dyDescent="0.25">
      <c r="A85" s="185">
        <v>3</v>
      </c>
      <c r="B85" s="186"/>
      <c r="C85" s="187"/>
      <c r="D85" s="112" t="s">
        <v>10</v>
      </c>
      <c r="E85" s="106"/>
      <c r="F85" s="96">
        <v>6970</v>
      </c>
      <c r="G85" s="96">
        <v>6400</v>
      </c>
      <c r="H85" s="96">
        <v>6100</v>
      </c>
      <c r="I85" s="96">
        <v>6100</v>
      </c>
    </row>
    <row r="86" spans="1:9" x14ac:dyDescent="0.25">
      <c r="A86" s="209">
        <v>31</v>
      </c>
      <c r="B86" s="210"/>
      <c r="C86" s="211"/>
      <c r="D86" s="121" t="s">
        <v>11</v>
      </c>
      <c r="E86" s="106"/>
      <c r="F86" s="96">
        <v>1120</v>
      </c>
      <c r="G86" s="96">
        <v>1200</v>
      </c>
      <c r="H86" s="96">
        <f>G86</f>
        <v>1200</v>
      </c>
      <c r="I86" s="119">
        <f>G86</f>
        <v>1200</v>
      </c>
    </row>
    <row r="87" spans="1:9" x14ac:dyDescent="0.25">
      <c r="A87" s="185">
        <v>32</v>
      </c>
      <c r="B87" s="186"/>
      <c r="C87" s="187"/>
      <c r="D87" s="112" t="s">
        <v>22</v>
      </c>
      <c r="E87" s="106"/>
      <c r="F87" s="96">
        <v>5350</v>
      </c>
      <c r="G87" s="96">
        <v>4500</v>
      </c>
      <c r="H87" s="96">
        <f>G87</f>
        <v>4500</v>
      </c>
      <c r="I87" s="119">
        <f>G87</f>
        <v>4500</v>
      </c>
    </row>
    <row r="88" spans="1:9" x14ac:dyDescent="0.25">
      <c r="A88" s="185">
        <v>38</v>
      </c>
      <c r="B88" s="186"/>
      <c r="C88" s="187"/>
      <c r="D88" s="112" t="s">
        <v>123</v>
      </c>
      <c r="E88" s="106"/>
      <c r="F88" s="96">
        <v>500</v>
      </c>
      <c r="G88" s="96">
        <v>400</v>
      </c>
      <c r="H88" s="96">
        <f>G88</f>
        <v>400</v>
      </c>
      <c r="I88" s="119">
        <f>G88</f>
        <v>400</v>
      </c>
    </row>
    <row r="89" spans="1:9" x14ac:dyDescent="0.25">
      <c r="A89" s="212" t="s">
        <v>128</v>
      </c>
      <c r="B89" s="213"/>
      <c r="C89" s="214"/>
      <c r="D89" s="129" t="s">
        <v>129</v>
      </c>
      <c r="E89" s="96">
        <v>1205</v>
      </c>
      <c r="F89" s="103">
        <v>7165</v>
      </c>
      <c r="G89" s="96">
        <v>8050</v>
      </c>
      <c r="H89" s="96">
        <v>8050</v>
      </c>
      <c r="I89" s="96">
        <v>7800</v>
      </c>
    </row>
    <row r="90" spans="1:9" x14ac:dyDescent="0.25">
      <c r="A90" s="185">
        <v>32</v>
      </c>
      <c r="B90" s="186"/>
      <c r="C90" s="187"/>
      <c r="D90" s="112" t="s">
        <v>22</v>
      </c>
      <c r="E90" s="96">
        <v>568</v>
      </c>
      <c r="F90" s="96">
        <v>5420</v>
      </c>
      <c r="G90" s="96">
        <v>6000</v>
      </c>
      <c r="H90" s="96">
        <v>6150</v>
      </c>
      <c r="I90" s="119">
        <f>G90</f>
        <v>6000</v>
      </c>
    </row>
    <row r="91" spans="1:9" ht="25.5" x14ac:dyDescent="0.25">
      <c r="A91" s="185">
        <v>42</v>
      </c>
      <c r="B91" s="186"/>
      <c r="C91" s="187"/>
      <c r="D91" s="112" t="s">
        <v>115</v>
      </c>
      <c r="E91" s="96">
        <v>639</v>
      </c>
      <c r="F91" s="96">
        <v>1745</v>
      </c>
      <c r="G91" s="96">
        <v>1800</v>
      </c>
      <c r="H91" s="96">
        <v>1900</v>
      </c>
      <c r="I91" s="119">
        <f>G91</f>
        <v>1800</v>
      </c>
    </row>
    <row r="92" spans="1:9" x14ac:dyDescent="0.25">
      <c r="A92" s="212" t="s">
        <v>130</v>
      </c>
      <c r="B92" s="213"/>
      <c r="C92" s="214"/>
      <c r="D92" s="129" t="s">
        <v>131</v>
      </c>
      <c r="E92" s="106"/>
      <c r="F92" s="103">
        <v>464</v>
      </c>
      <c r="G92" s="96">
        <v>800</v>
      </c>
      <c r="H92" s="96">
        <v>800</v>
      </c>
      <c r="I92" s="96">
        <f>I93+I94</f>
        <v>800</v>
      </c>
    </row>
    <row r="93" spans="1:9" x14ac:dyDescent="0.25">
      <c r="A93" s="185">
        <v>32</v>
      </c>
      <c r="B93" s="186"/>
      <c r="C93" s="187"/>
      <c r="D93" s="112" t="s">
        <v>22</v>
      </c>
      <c r="E93" s="106"/>
      <c r="F93" s="96">
        <v>399</v>
      </c>
      <c r="G93" s="96">
        <v>700</v>
      </c>
      <c r="H93" s="96">
        <v>700</v>
      </c>
      <c r="I93" s="119">
        <f>G93</f>
        <v>700</v>
      </c>
    </row>
    <row r="94" spans="1:9" x14ac:dyDescent="0.25">
      <c r="A94" s="185">
        <v>37</v>
      </c>
      <c r="B94" s="186"/>
      <c r="C94" s="187"/>
      <c r="D94" s="112" t="s">
        <v>114</v>
      </c>
      <c r="E94" s="127"/>
      <c r="F94" s="96">
        <v>65</v>
      </c>
      <c r="G94" s="96">
        <v>100</v>
      </c>
      <c r="H94" s="96">
        <v>100</v>
      </c>
      <c r="I94" s="119">
        <f>G94</f>
        <v>100</v>
      </c>
    </row>
    <row r="95" spans="1:9" x14ac:dyDescent="0.25">
      <c r="A95" s="212" t="s">
        <v>118</v>
      </c>
      <c r="B95" s="213"/>
      <c r="C95" s="214"/>
      <c r="D95" s="129" t="s">
        <v>119</v>
      </c>
      <c r="E95" s="96">
        <v>500</v>
      </c>
      <c r="F95" s="96">
        <v>1619</v>
      </c>
      <c r="G95" s="96">
        <v>1250</v>
      </c>
      <c r="H95" s="96">
        <v>1250</v>
      </c>
      <c r="I95" s="96">
        <f>I96+I97</f>
        <v>1250</v>
      </c>
    </row>
    <row r="96" spans="1:9" x14ac:dyDescent="0.25">
      <c r="A96" s="185">
        <v>32</v>
      </c>
      <c r="B96" s="186"/>
      <c r="C96" s="187"/>
      <c r="D96" s="112" t="s">
        <v>22</v>
      </c>
      <c r="E96" s="106"/>
      <c r="F96" s="96">
        <v>355</v>
      </c>
      <c r="G96" s="96">
        <v>450</v>
      </c>
      <c r="H96" s="96">
        <v>450</v>
      </c>
      <c r="I96" s="119">
        <f>G96</f>
        <v>450</v>
      </c>
    </row>
    <row r="97" spans="1:9" ht="25.5" x14ac:dyDescent="0.25">
      <c r="A97" s="185">
        <v>42</v>
      </c>
      <c r="B97" s="186"/>
      <c r="C97" s="187"/>
      <c r="D97" s="112" t="s">
        <v>115</v>
      </c>
      <c r="E97" s="96">
        <v>500</v>
      </c>
      <c r="F97" s="96">
        <v>1264</v>
      </c>
      <c r="G97" s="96">
        <v>800</v>
      </c>
      <c r="H97" s="96">
        <v>800</v>
      </c>
      <c r="I97" s="119">
        <f>G97</f>
        <v>800</v>
      </c>
    </row>
    <row r="98" spans="1:9" x14ac:dyDescent="0.25">
      <c r="A98" s="221"/>
      <c r="B98" s="222"/>
      <c r="C98" s="223"/>
      <c r="D98" s="136"/>
      <c r="E98" s="107"/>
      <c r="F98" s="97"/>
      <c r="G98" s="97"/>
      <c r="H98" s="97"/>
      <c r="I98" s="122"/>
    </row>
    <row r="99" spans="1:9" x14ac:dyDescent="0.25">
      <c r="A99" s="212" t="s">
        <v>134</v>
      </c>
      <c r="B99" s="213"/>
      <c r="C99" s="214"/>
      <c r="D99" s="129" t="s">
        <v>135</v>
      </c>
      <c r="E99" s="127"/>
      <c r="F99" s="96"/>
      <c r="G99" s="96"/>
      <c r="H99" s="97"/>
      <c r="I99" s="122"/>
    </row>
    <row r="100" spans="1:9" ht="25.5" x14ac:dyDescent="0.25">
      <c r="A100" s="185">
        <v>42</v>
      </c>
      <c r="B100" s="186"/>
      <c r="C100" s="187"/>
      <c r="D100" s="112" t="s">
        <v>115</v>
      </c>
      <c r="E100" s="127"/>
      <c r="F100" s="96"/>
      <c r="G100" s="96"/>
      <c r="H100" s="96">
        <f>G100</f>
        <v>0</v>
      </c>
      <c r="I100" s="119">
        <f>G100</f>
        <v>0</v>
      </c>
    </row>
    <row r="101" spans="1:9" ht="25.5" x14ac:dyDescent="0.25">
      <c r="A101" s="212" t="s">
        <v>136</v>
      </c>
      <c r="B101" s="213"/>
      <c r="C101" s="214"/>
      <c r="D101" s="129" t="s">
        <v>137</v>
      </c>
      <c r="E101" s="126"/>
      <c r="F101" s="130"/>
      <c r="G101" s="106"/>
      <c r="H101" s="97"/>
      <c r="I101" s="122"/>
    </row>
    <row r="102" spans="1:9" ht="25.5" x14ac:dyDescent="0.25">
      <c r="A102" s="185">
        <v>42</v>
      </c>
      <c r="B102" s="186"/>
      <c r="C102" s="187"/>
      <c r="D102" s="112" t="s">
        <v>115</v>
      </c>
      <c r="E102" s="127"/>
      <c r="F102" s="106"/>
      <c r="G102" s="106"/>
      <c r="H102" s="96"/>
      <c r="I102" s="119"/>
    </row>
    <row r="103" spans="1:9" ht="25.5" x14ac:dyDescent="0.25">
      <c r="A103" s="212" t="s">
        <v>138</v>
      </c>
      <c r="B103" s="213"/>
      <c r="C103" s="214"/>
      <c r="D103" s="129" t="s">
        <v>139</v>
      </c>
      <c r="E103" s="157">
        <v>12029</v>
      </c>
      <c r="F103" s="148">
        <v>6000</v>
      </c>
      <c r="G103" s="106"/>
      <c r="H103" s="97"/>
      <c r="I103" s="122"/>
    </row>
    <row r="104" spans="1:9" x14ac:dyDescent="0.25">
      <c r="A104" s="185">
        <v>3</v>
      </c>
      <c r="B104" s="186"/>
      <c r="C104" s="187"/>
      <c r="D104" s="112" t="s">
        <v>10</v>
      </c>
      <c r="E104" s="127"/>
      <c r="F104" s="96"/>
      <c r="G104" s="106"/>
      <c r="H104" s="97"/>
      <c r="I104" s="122"/>
    </row>
    <row r="105" spans="1:9" x14ac:dyDescent="0.25">
      <c r="A105" s="185">
        <v>32</v>
      </c>
      <c r="B105" s="186"/>
      <c r="C105" s="187"/>
      <c r="D105" s="112" t="s">
        <v>22</v>
      </c>
      <c r="E105" s="127"/>
      <c r="F105" s="96"/>
      <c r="G105" s="106"/>
      <c r="H105" s="97"/>
      <c r="I105" s="122"/>
    </row>
    <row r="106" spans="1:9" ht="25.5" x14ac:dyDescent="0.25">
      <c r="A106" s="185">
        <v>42</v>
      </c>
      <c r="B106" s="186"/>
      <c r="C106" s="187"/>
      <c r="D106" s="112" t="s">
        <v>115</v>
      </c>
      <c r="E106" s="157">
        <v>12029</v>
      </c>
      <c r="F106" s="148"/>
      <c r="G106" s="106"/>
      <c r="H106" s="96"/>
      <c r="I106" s="119"/>
    </row>
    <row r="107" spans="1:9" ht="27" customHeight="1" x14ac:dyDescent="0.25">
      <c r="A107" s="212" t="s">
        <v>163</v>
      </c>
      <c r="B107" s="213"/>
      <c r="C107" s="214"/>
      <c r="D107" s="129" t="s">
        <v>162</v>
      </c>
      <c r="E107" s="126"/>
      <c r="F107" s="107"/>
      <c r="G107" s="106"/>
      <c r="H107" s="106">
        <v>478.5</v>
      </c>
      <c r="I107" s="106">
        <v>478.5</v>
      </c>
    </row>
    <row r="108" spans="1:9" ht="25.5" x14ac:dyDescent="0.25">
      <c r="A108" s="212" t="s">
        <v>140</v>
      </c>
      <c r="B108" s="213"/>
      <c r="C108" s="214"/>
      <c r="D108" s="129" t="s">
        <v>141</v>
      </c>
      <c r="E108" s="96">
        <v>3530</v>
      </c>
      <c r="F108" s="96">
        <v>5410</v>
      </c>
      <c r="G108" s="96">
        <v>5600</v>
      </c>
      <c r="H108" s="96">
        <v>5600</v>
      </c>
      <c r="I108" s="96">
        <v>5600</v>
      </c>
    </row>
    <row r="109" spans="1:9" x14ac:dyDescent="0.25">
      <c r="A109" s="185">
        <v>32</v>
      </c>
      <c r="B109" s="186"/>
      <c r="C109" s="187"/>
      <c r="D109" s="112" t="s">
        <v>22</v>
      </c>
      <c r="E109" s="96">
        <v>3530</v>
      </c>
      <c r="F109" s="96">
        <v>4100</v>
      </c>
      <c r="G109" s="96">
        <v>4100</v>
      </c>
      <c r="H109" s="96">
        <f>G109</f>
        <v>4100</v>
      </c>
      <c r="I109" s="119">
        <f>G109</f>
        <v>4100</v>
      </c>
    </row>
    <row r="110" spans="1:9" x14ac:dyDescent="0.25">
      <c r="A110" s="185">
        <v>37</v>
      </c>
      <c r="B110" s="186"/>
      <c r="C110" s="187"/>
      <c r="D110" s="112" t="s">
        <v>114</v>
      </c>
      <c r="E110" s="127"/>
      <c r="F110" s="96">
        <v>100</v>
      </c>
      <c r="G110" s="96">
        <v>100</v>
      </c>
      <c r="H110" s="96">
        <f>G110</f>
        <v>100</v>
      </c>
      <c r="I110" s="119">
        <f>G110</f>
        <v>100</v>
      </c>
    </row>
    <row r="111" spans="1:9" ht="25.5" x14ac:dyDescent="0.25">
      <c r="A111" s="185">
        <v>42</v>
      </c>
      <c r="B111" s="186"/>
      <c r="C111" s="187"/>
      <c r="D111" s="112" t="s">
        <v>115</v>
      </c>
      <c r="E111" s="127"/>
      <c r="F111" s="96">
        <v>1210</v>
      </c>
      <c r="G111" s="96">
        <v>1400</v>
      </c>
      <c r="H111" s="96">
        <v>1400</v>
      </c>
      <c r="I111" s="119">
        <v>1400</v>
      </c>
    </row>
    <row r="112" spans="1:9" x14ac:dyDescent="0.25">
      <c r="A112" s="197" t="s">
        <v>97</v>
      </c>
      <c r="B112" s="198"/>
      <c r="C112" s="199"/>
      <c r="D112" s="120" t="s">
        <v>98</v>
      </c>
      <c r="E112" s="99">
        <v>48410</v>
      </c>
      <c r="F112" s="99">
        <v>70935</v>
      </c>
      <c r="G112" s="150">
        <v>61200</v>
      </c>
      <c r="H112" s="150">
        <v>66200</v>
      </c>
      <c r="I112" s="99">
        <v>66200</v>
      </c>
    </row>
    <row r="113" spans="1:11" x14ac:dyDescent="0.25">
      <c r="A113" s="185">
        <v>3</v>
      </c>
      <c r="B113" s="186"/>
      <c r="C113" s="187"/>
      <c r="D113" s="112" t="s">
        <v>10</v>
      </c>
      <c r="E113" s="96">
        <v>48410</v>
      </c>
      <c r="F113" s="96">
        <v>70935</v>
      </c>
      <c r="G113" s="96">
        <v>61200</v>
      </c>
      <c r="H113" s="96">
        <v>66200</v>
      </c>
      <c r="I113" s="96">
        <v>66200</v>
      </c>
    </row>
    <row r="114" spans="1:11" x14ac:dyDescent="0.25">
      <c r="A114" s="185">
        <v>32</v>
      </c>
      <c r="B114" s="186"/>
      <c r="C114" s="187"/>
      <c r="D114" s="112" t="s">
        <v>22</v>
      </c>
      <c r="E114" s="96">
        <v>48410</v>
      </c>
      <c r="F114" s="96">
        <v>70935</v>
      </c>
      <c r="G114" s="96">
        <v>61200</v>
      </c>
      <c r="H114" s="96">
        <v>66200</v>
      </c>
      <c r="I114" s="119">
        <v>66200</v>
      </c>
    </row>
    <row r="115" spans="1:11" ht="25.5" x14ac:dyDescent="0.25">
      <c r="A115" s="200" t="s">
        <v>101</v>
      </c>
      <c r="B115" s="201"/>
      <c r="C115" s="202"/>
      <c r="D115" s="121" t="s">
        <v>102</v>
      </c>
      <c r="E115" s="96">
        <v>43675</v>
      </c>
      <c r="F115" s="96">
        <v>55000</v>
      </c>
      <c r="G115" s="96">
        <v>60000</v>
      </c>
      <c r="H115" s="96">
        <v>65000</v>
      </c>
      <c r="I115" s="119">
        <v>65000</v>
      </c>
    </row>
    <row r="116" spans="1:11" x14ac:dyDescent="0.25">
      <c r="A116" s="185">
        <v>32</v>
      </c>
      <c r="B116" s="186"/>
      <c r="C116" s="187"/>
      <c r="D116" s="112" t="s">
        <v>164</v>
      </c>
      <c r="E116" s="157">
        <v>43675</v>
      </c>
      <c r="F116" s="96">
        <v>55000</v>
      </c>
      <c r="G116" s="96">
        <v>60000</v>
      </c>
      <c r="H116" s="96">
        <v>65000</v>
      </c>
      <c r="I116" s="119">
        <v>65000</v>
      </c>
    </row>
    <row r="117" spans="1:11" ht="25.5" x14ac:dyDescent="0.25">
      <c r="A117" s="212" t="s">
        <v>126</v>
      </c>
      <c r="B117" s="213"/>
      <c r="C117" s="214"/>
      <c r="D117" s="129" t="s">
        <v>127</v>
      </c>
      <c r="E117" s="157">
        <v>4735</v>
      </c>
      <c r="F117" s="96">
        <v>265</v>
      </c>
      <c r="G117" s="96">
        <v>300</v>
      </c>
      <c r="H117" s="96">
        <f>G117</f>
        <v>300</v>
      </c>
      <c r="I117" s="119">
        <f>G117</f>
        <v>300</v>
      </c>
    </row>
    <row r="118" spans="1:11" x14ac:dyDescent="0.25">
      <c r="A118" s="185">
        <v>32</v>
      </c>
      <c r="B118" s="186"/>
      <c r="C118" s="187"/>
      <c r="D118" s="112" t="s">
        <v>164</v>
      </c>
      <c r="E118" s="127"/>
      <c r="F118" s="155">
        <v>265</v>
      </c>
      <c r="G118" s="97">
        <v>300</v>
      </c>
      <c r="H118" s="97">
        <v>300</v>
      </c>
      <c r="I118" s="122">
        <v>300</v>
      </c>
    </row>
    <row r="119" spans="1:11" x14ac:dyDescent="0.25">
      <c r="A119" s="212" t="s">
        <v>128</v>
      </c>
      <c r="B119" s="213"/>
      <c r="C119" s="214"/>
      <c r="D119" s="129" t="s">
        <v>129</v>
      </c>
      <c r="E119" s="127"/>
      <c r="F119" s="96">
        <v>135</v>
      </c>
      <c r="G119" s="96">
        <v>150</v>
      </c>
      <c r="H119" s="96">
        <v>150</v>
      </c>
      <c r="I119" s="119">
        <v>150</v>
      </c>
    </row>
    <row r="120" spans="1:11" x14ac:dyDescent="0.25">
      <c r="A120" s="185">
        <v>32</v>
      </c>
      <c r="B120" s="186"/>
      <c r="C120" s="187"/>
      <c r="D120" s="112" t="s">
        <v>164</v>
      </c>
      <c r="E120" s="127"/>
      <c r="F120" s="97">
        <v>135</v>
      </c>
      <c r="G120" s="97">
        <v>150</v>
      </c>
      <c r="H120" s="97">
        <v>150</v>
      </c>
      <c r="I120" s="122">
        <v>150</v>
      </c>
    </row>
    <row r="121" spans="1:11" x14ac:dyDescent="0.25">
      <c r="A121" s="185">
        <v>32</v>
      </c>
      <c r="B121" s="186"/>
      <c r="C121" s="187"/>
      <c r="D121" s="112" t="s">
        <v>164</v>
      </c>
      <c r="E121" s="127"/>
      <c r="F121" s="97">
        <v>200</v>
      </c>
      <c r="G121" s="97">
        <v>250</v>
      </c>
      <c r="H121" s="97">
        <v>250</v>
      </c>
      <c r="I121" s="122">
        <v>250</v>
      </c>
    </row>
    <row r="122" spans="1:11" x14ac:dyDescent="0.25">
      <c r="A122" s="212" t="s">
        <v>118</v>
      </c>
      <c r="B122" s="213"/>
      <c r="C122" s="214"/>
      <c r="D122" s="129" t="s">
        <v>119</v>
      </c>
      <c r="E122" s="127"/>
      <c r="F122" s="96">
        <v>335</v>
      </c>
      <c r="G122" s="96">
        <v>500</v>
      </c>
      <c r="H122" s="96">
        <v>500</v>
      </c>
      <c r="I122" s="96">
        <v>500</v>
      </c>
      <c r="J122" s="146"/>
      <c r="K122" s="139"/>
    </row>
    <row r="123" spans="1:11" ht="25.5" x14ac:dyDescent="0.25">
      <c r="A123" s="212" t="s">
        <v>112</v>
      </c>
      <c r="B123" s="213"/>
      <c r="C123" s="214"/>
      <c r="D123" s="129" t="s">
        <v>113</v>
      </c>
      <c r="E123" s="130"/>
      <c r="F123" s="148">
        <v>15000</v>
      </c>
      <c r="G123" s="103">
        <v>15000</v>
      </c>
      <c r="H123" s="103">
        <v>20000</v>
      </c>
      <c r="I123" s="131">
        <v>20000</v>
      </c>
    </row>
    <row r="124" spans="1:11" x14ac:dyDescent="0.25">
      <c r="A124" s="185">
        <v>32</v>
      </c>
      <c r="B124" s="186"/>
      <c r="C124" s="187"/>
      <c r="D124" s="112" t="s">
        <v>164</v>
      </c>
      <c r="E124" s="156"/>
      <c r="F124" s="130"/>
      <c r="G124" s="103"/>
      <c r="H124" s="103"/>
      <c r="I124" s="131"/>
    </row>
    <row r="125" spans="1:11" ht="25.5" x14ac:dyDescent="0.25">
      <c r="A125" s="200" t="s">
        <v>132</v>
      </c>
      <c r="B125" s="201"/>
      <c r="C125" s="202"/>
      <c r="D125" s="121" t="s">
        <v>133</v>
      </c>
      <c r="E125" s="127"/>
      <c r="F125" s="106"/>
      <c r="G125" s="106"/>
      <c r="H125" s="97"/>
      <c r="I125" s="122"/>
    </row>
    <row r="126" spans="1:11" x14ac:dyDescent="0.25">
      <c r="A126" s="185">
        <v>32</v>
      </c>
      <c r="B126" s="186"/>
      <c r="C126" s="187"/>
      <c r="D126" s="112" t="s">
        <v>22</v>
      </c>
      <c r="E126" s="127"/>
      <c r="F126" s="106"/>
      <c r="G126" s="106"/>
      <c r="H126" s="96">
        <f>G126</f>
        <v>0</v>
      </c>
      <c r="I126" s="119">
        <f>G126</f>
        <v>0</v>
      </c>
    </row>
    <row r="127" spans="1:11" x14ac:dyDescent="0.25">
      <c r="A127" s="224" t="s">
        <v>142</v>
      </c>
      <c r="B127" s="225"/>
      <c r="C127" s="226"/>
      <c r="D127" s="86" t="s">
        <v>143</v>
      </c>
      <c r="E127" s="98">
        <v>105406</v>
      </c>
      <c r="F127" s="98">
        <v>206850</v>
      </c>
      <c r="G127" s="99">
        <v>176487</v>
      </c>
      <c r="H127" s="98">
        <f t="shared" ref="H127:I127" si="6">H128</f>
        <v>180000</v>
      </c>
      <c r="I127" s="98">
        <f t="shared" si="6"/>
        <v>180000</v>
      </c>
    </row>
    <row r="128" spans="1:11" x14ac:dyDescent="0.25">
      <c r="A128" s="197" t="s">
        <v>93</v>
      </c>
      <c r="B128" s="198"/>
      <c r="C128" s="199"/>
      <c r="D128" s="120" t="s">
        <v>94</v>
      </c>
      <c r="E128" s="99">
        <v>105406</v>
      </c>
      <c r="F128" s="98">
        <v>206850</v>
      </c>
      <c r="G128" s="99">
        <f>SUM(G129+G133)</f>
        <v>176487</v>
      </c>
      <c r="H128" s="99">
        <f>H129+H133</f>
        <v>180000</v>
      </c>
      <c r="I128" s="99">
        <f>I129+I133</f>
        <v>180000</v>
      </c>
    </row>
    <row r="129" spans="1:9" x14ac:dyDescent="0.25">
      <c r="A129" s="212" t="s">
        <v>110</v>
      </c>
      <c r="B129" s="213"/>
      <c r="C129" s="214"/>
      <c r="D129" s="129" t="s">
        <v>111</v>
      </c>
      <c r="E129" s="96">
        <v>66012</v>
      </c>
      <c r="F129" s="96">
        <v>144795</v>
      </c>
      <c r="G129" s="96">
        <v>116487</v>
      </c>
      <c r="H129" s="96">
        <f t="shared" ref="H129" si="7">H130</f>
        <v>120000</v>
      </c>
      <c r="I129" s="96">
        <v>120000</v>
      </c>
    </row>
    <row r="130" spans="1:9" x14ac:dyDescent="0.25">
      <c r="A130" s="185">
        <v>3</v>
      </c>
      <c r="B130" s="186"/>
      <c r="C130" s="187"/>
      <c r="D130" s="112" t="s">
        <v>10</v>
      </c>
      <c r="E130" s="96">
        <v>66012</v>
      </c>
      <c r="F130" s="96">
        <v>144795</v>
      </c>
      <c r="G130" s="96">
        <v>116487</v>
      </c>
      <c r="H130" s="96">
        <f>H131+H132</f>
        <v>120000</v>
      </c>
      <c r="I130" s="96">
        <v>120000</v>
      </c>
    </row>
    <row r="131" spans="1:9" x14ac:dyDescent="0.25">
      <c r="A131" s="209">
        <v>31</v>
      </c>
      <c r="B131" s="210"/>
      <c r="C131" s="211"/>
      <c r="D131" s="121" t="s">
        <v>11</v>
      </c>
      <c r="E131" s="96">
        <v>64797</v>
      </c>
      <c r="F131" s="96">
        <v>143695</v>
      </c>
      <c r="G131" s="96">
        <v>115487</v>
      </c>
      <c r="H131" s="96">
        <v>119000</v>
      </c>
      <c r="I131" s="119">
        <v>119000</v>
      </c>
    </row>
    <row r="132" spans="1:9" x14ac:dyDescent="0.25">
      <c r="A132" s="185">
        <v>32</v>
      </c>
      <c r="B132" s="186"/>
      <c r="C132" s="187"/>
      <c r="D132" s="112" t="s">
        <v>22</v>
      </c>
      <c r="E132" s="96">
        <v>1215</v>
      </c>
      <c r="F132" s="96">
        <v>1100</v>
      </c>
      <c r="G132" s="96">
        <v>1000</v>
      </c>
      <c r="H132" s="96">
        <f>G132</f>
        <v>1000</v>
      </c>
      <c r="I132" s="119">
        <f>G132</f>
        <v>1000</v>
      </c>
    </row>
    <row r="133" spans="1:9" ht="25.5" x14ac:dyDescent="0.25">
      <c r="A133" s="212" t="s">
        <v>144</v>
      </c>
      <c r="B133" s="213"/>
      <c r="C133" s="214"/>
      <c r="D133" s="129" t="s">
        <v>145</v>
      </c>
      <c r="E133" s="96">
        <v>39396</v>
      </c>
      <c r="F133" s="147">
        <v>62055</v>
      </c>
      <c r="G133" s="96">
        <v>60000</v>
      </c>
      <c r="H133" s="96">
        <v>60000</v>
      </c>
      <c r="I133" s="96">
        <f t="shared" ref="I133" si="8">I134</f>
        <v>60000</v>
      </c>
    </row>
    <row r="134" spans="1:9" x14ac:dyDescent="0.25">
      <c r="A134" s="185">
        <v>3</v>
      </c>
      <c r="B134" s="186"/>
      <c r="C134" s="187"/>
      <c r="D134" s="112" t="s">
        <v>10</v>
      </c>
      <c r="E134" s="96">
        <v>39396</v>
      </c>
      <c r="F134" s="147">
        <v>62055</v>
      </c>
      <c r="G134" s="96">
        <v>60000</v>
      </c>
      <c r="H134" s="96">
        <v>60000</v>
      </c>
      <c r="I134" s="96">
        <f>I135+I136</f>
        <v>60000</v>
      </c>
    </row>
    <row r="135" spans="1:9" x14ac:dyDescent="0.25">
      <c r="A135" s="209">
        <v>31</v>
      </c>
      <c r="B135" s="210"/>
      <c r="C135" s="211"/>
      <c r="D135" s="121" t="s">
        <v>11</v>
      </c>
      <c r="E135" s="96">
        <v>37881</v>
      </c>
      <c r="F135" s="96">
        <v>57205</v>
      </c>
      <c r="G135" s="96">
        <v>56200</v>
      </c>
      <c r="H135" s="119">
        <v>55200</v>
      </c>
      <c r="I135" s="119">
        <v>55200</v>
      </c>
    </row>
    <row r="136" spans="1:9" x14ac:dyDescent="0.25">
      <c r="A136" s="185">
        <v>32</v>
      </c>
      <c r="B136" s="186"/>
      <c r="C136" s="187"/>
      <c r="D136" s="112" t="s">
        <v>22</v>
      </c>
      <c r="E136" s="96">
        <v>1512</v>
      </c>
      <c r="F136" s="96">
        <v>4850</v>
      </c>
      <c r="G136" s="96">
        <v>3800</v>
      </c>
      <c r="H136" s="119">
        <v>4800</v>
      </c>
      <c r="I136" s="119">
        <v>4800</v>
      </c>
    </row>
    <row r="137" spans="1:9" x14ac:dyDescent="0.25">
      <c r="A137" s="232" t="s">
        <v>146</v>
      </c>
      <c r="B137" s="233"/>
      <c r="C137" s="234"/>
      <c r="D137" s="115" t="s">
        <v>147</v>
      </c>
      <c r="E137" s="137">
        <v>7202</v>
      </c>
      <c r="F137" s="137">
        <v>11000</v>
      </c>
      <c r="G137" s="137">
        <v>11500</v>
      </c>
      <c r="H137" s="137">
        <v>12000</v>
      </c>
      <c r="I137" s="137">
        <v>12000</v>
      </c>
    </row>
    <row r="138" spans="1:9" x14ac:dyDescent="0.25">
      <c r="A138" s="164" t="s">
        <v>148</v>
      </c>
      <c r="B138" s="179"/>
      <c r="C138" s="180"/>
      <c r="D138" s="86" t="s">
        <v>149</v>
      </c>
      <c r="E138" s="98">
        <v>7202</v>
      </c>
      <c r="F138" s="98">
        <v>11000</v>
      </c>
      <c r="G138" s="98">
        <v>11500</v>
      </c>
      <c r="H138" s="98">
        <v>12000</v>
      </c>
      <c r="I138" s="98">
        <f t="shared" ref="I138:I140" si="9">H138</f>
        <v>12000</v>
      </c>
    </row>
    <row r="139" spans="1:9" x14ac:dyDescent="0.25">
      <c r="A139" s="197" t="s">
        <v>97</v>
      </c>
      <c r="B139" s="198"/>
      <c r="C139" s="199"/>
      <c r="D139" s="120" t="s">
        <v>98</v>
      </c>
      <c r="E139" s="99">
        <v>7202</v>
      </c>
      <c r="F139" s="150">
        <v>11000</v>
      </c>
      <c r="G139" s="99">
        <v>11500</v>
      </c>
      <c r="H139" s="98">
        <v>12000</v>
      </c>
      <c r="I139" s="99">
        <f t="shared" si="9"/>
        <v>12000</v>
      </c>
    </row>
    <row r="140" spans="1:9" x14ac:dyDescent="0.25">
      <c r="A140" s="235" t="s">
        <v>110</v>
      </c>
      <c r="B140" s="236"/>
      <c r="C140" s="237"/>
      <c r="D140" s="152" t="s">
        <v>111</v>
      </c>
      <c r="E140" s="98">
        <v>7202</v>
      </c>
      <c r="F140" s="98">
        <v>11000</v>
      </c>
      <c r="G140" s="98">
        <v>11500</v>
      </c>
      <c r="H140" s="98">
        <v>12000</v>
      </c>
      <c r="I140" s="98">
        <f t="shared" si="9"/>
        <v>12000</v>
      </c>
    </row>
    <row r="141" spans="1:9" x14ac:dyDescent="0.25">
      <c r="A141" s="185">
        <v>32</v>
      </c>
      <c r="B141" s="186"/>
      <c r="C141" s="187"/>
      <c r="D141" s="112" t="s">
        <v>22</v>
      </c>
      <c r="E141" s="106"/>
      <c r="F141" s="96">
        <f>SUM(F142:F143)</f>
        <v>0</v>
      </c>
      <c r="G141" s="96"/>
      <c r="H141" s="96"/>
      <c r="I141" s="119"/>
    </row>
    <row r="142" spans="1:9" x14ac:dyDescent="0.25">
      <c r="A142" s="231"/>
      <c r="B142" s="231"/>
      <c r="C142" s="231"/>
      <c r="D142" s="14"/>
      <c r="E142" s="97"/>
      <c r="F142" s="97"/>
      <c r="G142" s="97"/>
      <c r="H142" s="97"/>
      <c r="I142" s="122"/>
    </row>
    <row r="143" spans="1:9" x14ac:dyDescent="0.25">
      <c r="A143" s="229"/>
      <c r="B143" s="229"/>
      <c r="C143" s="229"/>
      <c r="D143" s="138"/>
      <c r="E143" s="139"/>
      <c r="F143" s="139"/>
      <c r="G143" s="139"/>
      <c r="H143" s="139"/>
      <c r="I143" s="140"/>
    </row>
    <row r="144" spans="1:9" x14ac:dyDescent="0.25">
      <c r="A144" s="229"/>
      <c r="B144" s="229"/>
      <c r="C144" s="229"/>
      <c r="D144" s="138"/>
      <c r="E144" s="139"/>
      <c r="F144" s="139"/>
      <c r="G144" s="139"/>
      <c r="H144" s="139"/>
      <c r="I144" s="140"/>
    </row>
    <row r="145" spans="1:9" ht="15.75" x14ac:dyDescent="0.25">
      <c r="A145" s="141" t="s">
        <v>155</v>
      </c>
      <c r="B145" s="142"/>
      <c r="C145" s="142"/>
      <c r="D145" s="142"/>
      <c r="E145" s="142"/>
      <c r="F145" s="142"/>
      <c r="G145" s="142"/>
      <c r="H145" s="142"/>
      <c r="I145" s="140"/>
    </row>
    <row r="146" spans="1:9" ht="15.75" x14ac:dyDescent="0.25">
      <c r="A146" s="141" t="s">
        <v>156</v>
      </c>
      <c r="B146" s="142"/>
      <c r="C146" s="142"/>
      <c r="D146" s="142"/>
      <c r="E146" s="142"/>
      <c r="F146" s="142"/>
      <c r="G146" s="227" t="s">
        <v>161</v>
      </c>
      <c r="H146" s="228"/>
      <c r="I146" s="140"/>
    </row>
    <row r="147" spans="1:9" x14ac:dyDescent="0.25">
      <c r="A147" s="229"/>
      <c r="B147" s="229"/>
      <c r="C147" s="229"/>
      <c r="D147" s="138"/>
      <c r="E147" s="139"/>
      <c r="F147" s="139"/>
      <c r="G147" s="139"/>
      <c r="H147" s="139"/>
      <c r="I147" s="140"/>
    </row>
    <row r="148" spans="1:9" ht="26.25" x14ac:dyDescent="0.25">
      <c r="A148" s="230" t="s">
        <v>157</v>
      </c>
      <c r="B148" s="230"/>
      <c r="C148" s="230"/>
      <c r="D148" s="143" t="s">
        <v>150</v>
      </c>
      <c r="E148" s="144" t="s">
        <v>151</v>
      </c>
      <c r="F148" s="144"/>
      <c r="G148" s="144" t="s">
        <v>152</v>
      </c>
      <c r="H148" s="144" t="s">
        <v>153</v>
      </c>
      <c r="I148" s="145" t="s">
        <v>154</v>
      </c>
    </row>
    <row r="149" spans="1:9" x14ac:dyDescent="0.25">
      <c r="A149" s="229"/>
      <c r="B149" s="229"/>
      <c r="C149" s="229"/>
      <c r="D149" s="138"/>
      <c r="E149" s="139"/>
      <c r="F149" s="139"/>
      <c r="G149" s="139"/>
      <c r="H149" s="139"/>
      <c r="I149" s="140"/>
    </row>
    <row r="150" spans="1:9" x14ac:dyDescent="0.25">
      <c r="A150" s="229"/>
      <c r="B150" s="229"/>
      <c r="C150" s="229"/>
      <c r="D150" s="138"/>
      <c r="E150" s="139"/>
      <c r="F150" s="139"/>
      <c r="G150" s="139"/>
      <c r="H150" s="139"/>
      <c r="I150" s="140"/>
    </row>
    <row r="151" spans="1:9" x14ac:dyDescent="0.25">
      <c r="A151" s="229"/>
      <c r="B151" s="229"/>
      <c r="C151" s="229"/>
      <c r="D151" s="138"/>
      <c r="E151" s="139"/>
      <c r="F151" s="139"/>
      <c r="G151" s="139"/>
      <c r="H151" s="139"/>
      <c r="I151" s="140"/>
    </row>
    <row r="152" spans="1:9" x14ac:dyDescent="0.25">
      <c r="A152" s="229"/>
      <c r="B152" s="229"/>
      <c r="C152" s="229"/>
      <c r="D152" s="138"/>
      <c r="E152" s="139"/>
      <c r="F152" s="139"/>
      <c r="G152" s="139"/>
      <c r="H152" s="139"/>
      <c r="I152" s="140"/>
    </row>
  </sheetData>
  <mergeCells count="145">
    <mergeCell ref="G146:H146"/>
    <mergeCell ref="A120:C120"/>
    <mergeCell ref="A121:C121"/>
    <mergeCell ref="A124:C124"/>
    <mergeCell ref="A152:C152"/>
    <mergeCell ref="A100:C100"/>
    <mergeCell ref="A99:C99"/>
    <mergeCell ref="A116:C116"/>
    <mergeCell ref="A107:C107"/>
    <mergeCell ref="A118:C118"/>
    <mergeCell ref="A147:C147"/>
    <mergeCell ref="A148:C148"/>
    <mergeCell ref="A149:C149"/>
    <mergeCell ref="A150:C150"/>
    <mergeCell ref="A151:C151"/>
    <mergeCell ref="A141:C141"/>
    <mergeCell ref="A142:C142"/>
    <mergeCell ref="A143:C143"/>
    <mergeCell ref="A144:C144"/>
    <mergeCell ref="A137:C137"/>
    <mergeCell ref="A138:C138"/>
    <mergeCell ref="A139:C139"/>
    <mergeCell ref="A140:C140"/>
    <mergeCell ref="A122:C122"/>
    <mergeCell ref="A123:C123"/>
    <mergeCell ref="A117:C117"/>
    <mergeCell ref="A119:C119"/>
    <mergeCell ref="A112:C112"/>
    <mergeCell ref="A113:C113"/>
    <mergeCell ref="A114:C114"/>
    <mergeCell ref="A115:C115"/>
    <mergeCell ref="A136:C136"/>
    <mergeCell ref="A133:C133"/>
    <mergeCell ref="A134:C134"/>
    <mergeCell ref="A135:C135"/>
    <mergeCell ref="A132:C132"/>
    <mergeCell ref="A129:C129"/>
    <mergeCell ref="A130:C130"/>
    <mergeCell ref="A131:C131"/>
    <mergeCell ref="A125:C125"/>
    <mergeCell ref="A126:C126"/>
    <mergeCell ref="A127:C127"/>
    <mergeCell ref="A128:C128"/>
    <mergeCell ref="A110:C110"/>
    <mergeCell ref="A111:C111"/>
    <mergeCell ref="A108:C108"/>
    <mergeCell ref="A109:C109"/>
    <mergeCell ref="A103:C103"/>
    <mergeCell ref="A104:C104"/>
    <mergeCell ref="A105:C105"/>
    <mergeCell ref="A106:C106"/>
    <mergeCell ref="A101:C101"/>
    <mergeCell ref="A102:C102"/>
    <mergeCell ref="A97:C97"/>
    <mergeCell ref="A98:C98"/>
    <mergeCell ref="A96:C96"/>
    <mergeCell ref="A94:C94"/>
    <mergeCell ref="A95:C95"/>
    <mergeCell ref="A92:C92"/>
    <mergeCell ref="A93:C93"/>
    <mergeCell ref="A91:C91"/>
    <mergeCell ref="A88:C88"/>
    <mergeCell ref="A89:C89"/>
    <mergeCell ref="A90:C90"/>
    <mergeCell ref="A86:C86"/>
    <mergeCell ref="A87:C87"/>
    <mergeCell ref="A83:C83"/>
    <mergeCell ref="A84:C84"/>
    <mergeCell ref="A85:C85"/>
    <mergeCell ref="A80:C80"/>
    <mergeCell ref="A81:C81"/>
    <mergeCell ref="A82:C82"/>
    <mergeCell ref="A79:C79"/>
    <mergeCell ref="A77:C77"/>
    <mergeCell ref="A78:C78"/>
    <mergeCell ref="A76:C76"/>
    <mergeCell ref="A74:C74"/>
    <mergeCell ref="A75:C75"/>
    <mergeCell ref="A71:C71"/>
    <mergeCell ref="A72:C72"/>
    <mergeCell ref="A73:C73"/>
    <mergeCell ref="A69:C69"/>
    <mergeCell ref="A70:C70"/>
    <mergeCell ref="A66:C66"/>
    <mergeCell ref="A67:C67"/>
    <mergeCell ref="A68:C68"/>
    <mergeCell ref="A63:C63"/>
    <mergeCell ref="A64:C64"/>
    <mergeCell ref="A65:C65"/>
    <mergeCell ref="A59:C59"/>
    <mergeCell ref="A60:C60"/>
    <mergeCell ref="A61:C61"/>
    <mergeCell ref="A55:C55"/>
    <mergeCell ref="A56:C56"/>
    <mergeCell ref="A57:C57"/>
    <mergeCell ref="A58:C58"/>
    <mergeCell ref="A52:C52"/>
    <mergeCell ref="A53:C53"/>
    <mergeCell ref="A51:C51"/>
    <mergeCell ref="A49:C49"/>
    <mergeCell ref="A50:C50"/>
    <mergeCell ref="A48:C48"/>
    <mergeCell ref="A46:C46"/>
    <mergeCell ref="A47:C47"/>
    <mergeCell ref="A45:C45"/>
    <mergeCell ref="A44:C44"/>
    <mergeCell ref="A41:C41"/>
    <mergeCell ref="A42:C42"/>
    <mergeCell ref="A43:C43"/>
    <mergeCell ref="A40:C40"/>
    <mergeCell ref="A36:C36"/>
    <mergeCell ref="A37:C37"/>
    <mergeCell ref="A38:C38"/>
    <mergeCell ref="A39:C39"/>
    <mergeCell ref="A32:C32"/>
    <mergeCell ref="A33:C33"/>
    <mergeCell ref="A34:C34"/>
    <mergeCell ref="A35:C35"/>
    <mergeCell ref="A28:C28"/>
    <mergeCell ref="A29:C29"/>
    <mergeCell ref="A30:C30"/>
    <mergeCell ref="A31:C31"/>
    <mergeCell ref="A27:C27"/>
    <mergeCell ref="A25:C25"/>
    <mergeCell ref="A26:C26"/>
    <mergeCell ref="A22:C22"/>
    <mergeCell ref="A23:C23"/>
    <mergeCell ref="A24:C24"/>
    <mergeCell ref="A17:C17"/>
    <mergeCell ref="A18:C18"/>
    <mergeCell ref="A19:C19"/>
    <mergeCell ref="A20:C20"/>
    <mergeCell ref="A16:C16"/>
    <mergeCell ref="A1:I1"/>
    <mergeCell ref="A3:I3"/>
    <mergeCell ref="A8:C8"/>
    <mergeCell ref="A9:C9"/>
    <mergeCell ref="A11:C11"/>
    <mergeCell ref="A10:C10"/>
    <mergeCell ref="A12:C12"/>
    <mergeCell ref="A13:C13"/>
    <mergeCell ref="A14:C14"/>
    <mergeCell ref="A15:C15"/>
    <mergeCell ref="A6:C6"/>
    <mergeCell ref="A7:C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2025-10-20T11:26:09Z</cp:lastPrinted>
  <dcterms:created xsi:type="dcterms:W3CDTF">2022-08-12T12:51:27Z</dcterms:created>
  <dcterms:modified xsi:type="dcterms:W3CDTF">2025-10-20T11:39:04Z</dcterms:modified>
</cp:coreProperties>
</file>